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6020" windowHeight="9525" tabRatio="602" activeTab="0"/>
  </bookViews>
  <sheets>
    <sheet name="申込書" sheetId="1" r:id="rId1"/>
    <sheet name="データ※さわらないで♪" sheetId="2" r:id="rId2"/>
  </sheets>
  <definedNames>
    <definedName name="_xlnm.Print_Area" localSheetId="0">'申込書'!$B$1:$H$59</definedName>
    <definedName name="Z_A21C1960_D2AD_454A_911B_15C1E0E09400_.wvu.PrintArea" localSheetId="0" hidden="1">'申込書'!$B$2:$H$59</definedName>
    <definedName name="Z_A5130F51_57A6_40BE_BB7D_90523DE94742_.wvu.PrintArea" localSheetId="0" hidden="1">'申込書'!$B$2:$H$59</definedName>
    <definedName name="エアコンsize" localSheetId="0">'データ※さわらないで♪'!#REF!</definedName>
    <definedName name="エアコンsize">'データ※さわらないで♪'!#REF!</definedName>
    <definedName name="エアコンサイズ">'データ※さわらないで♪'!$Y$31:$Y$34</definedName>
    <definedName name="テレビsize" localSheetId="0">'データ※さわらないで♪'!#REF!</definedName>
    <definedName name="テレビsize">'データ※さわらないで♪'!#REF!</definedName>
    <definedName name="テレビサイズ">'データ※さわらないで♪'!$U$31:$U$35</definedName>
    <definedName name="プラン">'データ※さわらないで♪'!$F$1:$F$8</definedName>
    <definedName name="レンジ種">'データ※さわらないで♪'!$F$23:$F$23</definedName>
    <definedName name="レンジ種類">'データ※さわらないで♪'!$AH$31:$AH$34</definedName>
    <definedName name="レンタル">'データ※さわらないで♪'!$AG$2:$AG$34</definedName>
    <definedName name="階">'データ※さわらないで♪'!$C$1:$C$6</definedName>
    <definedName name="階以上">'データ※さわらないで♪'!$C$4:$C$5</definedName>
    <definedName name="階料金">'データ※さわらないで♪'!$C$1:$D$6</definedName>
    <definedName name="月数">'データ※さわらないで♪'!$G$1:$G$8</definedName>
    <definedName name="月料金">'データ※さわらないで♪'!$F$1:$F$3</definedName>
    <definedName name="個数">'データ※さわらないで♪'!$E$1:$E$9</definedName>
    <definedName name="支払い方法">'データ※さわらないで♪'!$E$19:$E$22</definedName>
    <definedName name="住所①">'データ※さわらないで♪'!$A$1:$A$21</definedName>
    <definedName name="住所①値段">'データ※さわらないで♪'!$B$2:$B$21</definedName>
    <definedName name="洗濯機size" localSheetId="0">'データ※さわらないで♪'!#REF!</definedName>
    <definedName name="洗濯機size">'データ※さわらないで♪'!#REF!</definedName>
    <definedName name="洗濯機サイズ">'データ※さわらないで♪'!$O$31:$O$35</definedName>
    <definedName name="担当者">'データ※さわらないで♪'!$AK$2:$AK$9</definedName>
    <definedName name="配達料">'データ※さわらないで♪'!$A$1:$B$20</definedName>
    <definedName name="変動料金">'データ※さわらないで♪'!$F$1:$G$8</definedName>
    <definedName name="保証">'データ※さわらないで♪'!$AI$2:$AJ$4</definedName>
    <definedName name="保証金">'データ※さわらないで♪'!$AI$2:$AI$4</definedName>
    <definedName name="料金15日">'データ※さわらないで♪'!$I$2:$K$25</definedName>
    <definedName name="料金1ヶ月以上">'データ※さわらないで♪'!$L$2:$N$34</definedName>
    <definedName name="料金1年以上">'データ※さわらないで♪'!$U$2:$W$34</definedName>
    <definedName name="料金2年以上">'データ※さわらないで♪'!$X$2:$Z$34</definedName>
    <definedName name="料金3ヶ月以上">'データ※さわらないで♪'!$O$2:$Q$34</definedName>
    <definedName name="料金3年以上">'データ※さわらないで♪'!$AA$2:$AC$34</definedName>
    <definedName name="料金4年以上">'データ※さわらないで♪'!$AD$2:$AF$34</definedName>
    <definedName name="料金6ヶ月以上">'データ※さわらないで♪'!$R$2:$T$34</definedName>
    <definedName name="料金表">'データ※さわらないで♪'!$F$1:$F$6</definedName>
  </definedNames>
  <calcPr fullCalcOnLoad="1"/>
</workbook>
</file>

<file path=xl/comments1.xml><?xml version="1.0" encoding="utf-8"?>
<comments xmlns="http://schemas.openxmlformats.org/spreadsheetml/2006/main">
  <authors>
    <author>Kenta</author>
  </authors>
  <commentList>
    <comment ref="H20" authorId="0">
      <text>
        <r>
          <rPr>
            <b/>
            <sz val="9"/>
            <rFont val="ＭＳ Ｐゴシック"/>
            <family val="3"/>
          </rPr>
          <t>プランはレンタル期間に近いプランをお選びください。
例えば、４ヶ月のレンタルの場合
「３ヶ月以上」のプランより「６ヶ月以上」のプランの方が
お得になることがございます！
ぜひ、色々お試しください♪</t>
        </r>
      </text>
    </comment>
  </commentList>
</comments>
</file>

<file path=xl/sharedStrings.xml><?xml version="1.0" encoding="utf-8"?>
<sst xmlns="http://schemas.openxmlformats.org/spreadsheetml/2006/main" count="478" uniqueCount="182">
  <si>
    <t>沖縄市</t>
  </si>
  <si>
    <t>うるま市</t>
  </si>
  <si>
    <t>北中城村</t>
  </si>
  <si>
    <t>宜野湾市</t>
  </si>
  <si>
    <t>浦添市</t>
  </si>
  <si>
    <t>中城村</t>
  </si>
  <si>
    <t>金武町</t>
  </si>
  <si>
    <t>恩納村</t>
  </si>
  <si>
    <t>南風原町</t>
  </si>
  <si>
    <t>南城市</t>
  </si>
  <si>
    <t>なし</t>
  </si>
  <si>
    <t>料金15日</t>
  </si>
  <si>
    <t>料金1ヶ月以上</t>
  </si>
  <si>
    <t>料金3ヶ月以上</t>
  </si>
  <si>
    <t>料金6ヶ月以上</t>
  </si>
  <si>
    <t>料金1年以上</t>
  </si>
  <si>
    <t>料金2年以上</t>
  </si>
  <si>
    <t>洗濯機４.２～５.０Kg</t>
  </si>
  <si>
    <t>洗濯機５.５～６.０Kg</t>
  </si>
  <si>
    <t>洗濯機７.０Kg以上</t>
  </si>
  <si>
    <t>エアコン２.２ｋｗ（６～８畳用）</t>
  </si>
  <si>
    <t>エアコン２.８ｋｗ（８～１０畳用）</t>
  </si>
  <si>
    <t>炊飯器３合炊き</t>
  </si>
  <si>
    <t>炊飯器５合炊き</t>
  </si>
  <si>
    <t>シングルベット</t>
  </si>
  <si>
    <t>カーテン</t>
  </si>
  <si>
    <t>料金15日</t>
  </si>
  <si>
    <t>料金3ヶ月以上</t>
  </si>
  <si>
    <t>料金2年以上</t>
  </si>
  <si>
    <t>レンタル商品銘</t>
  </si>
  <si>
    <t>備考</t>
  </si>
  <si>
    <t>なし</t>
  </si>
  <si>
    <t>料金6ヶ月以上</t>
  </si>
  <si>
    <t>保証金</t>
  </si>
  <si>
    <t>単品</t>
  </si>
  <si>
    <t>パック</t>
  </si>
  <si>
    <t>フリガナ</t>
  </si>
  <si>
    <t>氏名
（会社名）</t>
  </si>
  <si>
    <t>印</t>
  </si>
  <si>
    <t>連絡先①</t>
  </si>
  <si>
    <t>設置住所</t>
  </si>
  <si>
    <t>レンタル期間</t>
  </si>
  <si>
    <t>商品名</t>
  </si>
  <si>
    <t>数量</t>
  </si>
  <si>
    <t>金額</t>
  </si>
  <si>
    <t>消費税</t>
  </si>
  <si>
    <t>ご利用　：万が一故障した場合、無料で修理いたします。</t>
  </si>
  <si>
    <t>　　　　　　※電池等の消耗品はお客様負担になります。</t>
  </si>
  <si>
    <t>　　　　　　※使用方法の誤りでの故障は有料の場合もあります。</t>
  </si>
  <si>
    <t>回収　　：ご契約期間終了前までに回収予約をしていただきます。（１か月前）</t>
  </si>
  <si>
    <t>～</t>
  </si>
  <si>
    <t>担当者</t>
  </si>
  <si>
    <t>仲村</t>
  </si>
  <si>
    <t>比嘉</t>
  </si>
  <si>
    <t>宇江城</t>
  </si>
  <si>
    <t>砂川</t>
  </si>
  <si>
    <t>比屋根</t>
  </si>
  <si>
    <t>堀川</t>
  </si>
  <si>
    <t>担当①</t>
  </si>
  <si>
    <t>担当②</t>
  </si>
  <si>
    <t>冷蔵庫１２１-１４０L</t>
  </si>
  <si>
    <t>冷蔵庫２００-３２０L</t>
  </si>
  <si>
    <t>冷蔵庫３２１-４５０L</t>
  </si>
  <si>
    <t>テレビ１６-１９型</t>
  </si>
  <si>
    <t>テレビ２０-２６型</t>
  </si>
  <si>
    <t>テレビ３２型</t>
  </si>
  <si>
    <t>テレビ３７-４０型</t>
  </si>
  <si>
    <t>テレビ台小</t>
  </si>
  <si>
    <t>テレビ台大</t>
  </si>
  <si>
    <t>レンジ（温め･解凍）</t>
  </si>
  <si>
    <t>レンジ（オーブン）</t>
  </si>
  <si>
    <t>お届け　：申し込み完了後、お客様の都合と当社の都合により配送・設置致します。</t>
  </si>
  <si>
    <t>支払い　：お支払いは現金一括払い、銀行振込、又はｸﾚｼﾞｯﾄｶｰﾄﾞ払いになります。</t>
  </si>
  <si>
    <t>　　　　　期間延長やレンタル商品の購入も可能です。</t>
  </si>
  <si>
    <t>那覇市</t>
  </si>
  <si>
    <t>名護市</t>
  </si>
  <si>
    <t>豊見城市</t>
  </si>
  <si>
    <t>与那原町</t>
  </si>
  <si>
    <t>宜野座村</t>
  </si>
  <si>
    <t>読谷村</t>
  </si>
  <si>
    <t>西原町</t>
  </si>
  <si>
    <t>北谷町</t>
  </si>
  <si>
    <t>うるま市石川</t>
  </si>
  <si>
    <t>延長</t>
  </si>
  <si>
    <t>申込日</t>
  </si>
  <si>
    <t>料金1年以上</t>
  </si>
  <si>
    <t xml:space="preserve">　　　　　尚、申し込み完了後のｷｬﾝｾﾙにはﾚﾝﾀﾙ料金の80％のｷｬﾝｾﾙ料がかかります。    </t>
  </si>
  <si>
    <t>【プラン】</t>
  </si>
  <si>
    <t>お支払い方法</t>
  </si>
  <si>
    <t>配達回収運搬費用</t>
  </si>
  <si>
    <t>合計（税別</t>
  </si>
  <si>
    <t>テーブル（100ｃｍ未満）</t>
  </si>
  <si>
    <t>新品布団一式</t>
  </si>
  <si>
    <t>テーブル（100ｃｍ以上）</t>
  </si>
  <si>
    <t>テレビ台中</t>
  </si>
  <si>
    <t>糸満市</t>
  </si>
  <si>
    <t>申込者住所</t>
  </si>
  <si>
    <t>端数月料金</t>
  </si>
  <si>
    <t>建物名</t>
  </si>
  <si>
    <t>階数による料金</t>
  </si>
  <si>
    <t>選択してください</t>
  </si>
  <si>
    <t>現金</t>
  </si>
  <si>
    <t>振込</t>
  </si>
  <si>
    <t>クレジットカード</t>
  </si>
  <si>
    <t>この度はザ・ビクトリー家具家電レンタル申し込みを</t>
  </si>
  <si>
    <t>ご検討いただき、誠にありがとうございます。</t>
  </si>
  <si>
    <t>下記の説明をよくお読みください。</t>
  </si>
  <si>
    <t>こちらの見積エクセルで正確な料金が出せます。</t>
  </si>
  <si>
    <t>※例文が入っております。消していただいて結構です。</t>
  </si>
  <si>
    <t>【注意事項】</t>
  </si>
  <si>
    <t>保証金はレンタル終了時に返却いたします。</t>
  </si>
  <si>
    <t>【申し込み方法】</t>
  </si>
  <si>
    <t>必要な事項を入れエクセルをメールに添付</t>
  </si>
  <si>
    <t>もしくは印刷してファックスをお願いいたします。</t>
  </si>
  <si>
    <t>〒904-2155　沖縄県沖縄市美原1丁目5－1</t>
  </si>
  <si>
    <t>〒900-0036　那覇市西1-12-18　102</t>
  </si>
  <si>
    <t>営業時間 10:00～19:00</t>
  </si>
  <si>
    <t>フリーダイヤル　０１２０-３９６-５５４</t>
  </si>
  <si>
    <t>オキナワシティー店　０９８-９２９-０８００</t>
  </si>
  <si>
    <t>ナハシティー店　０９８-９１７-１３８０（日曜定休）</t>
  </si>
  <si>
    <t>お申し込み後は確認の為</t>
  </si>
  <si>
    <t>スタッフよりお電話いたします。</t>
  </si>
  <si>
    <t>宜しくお願いいたします。</t>
  </si>
  <si>
    <t>オキナワシティー店　０９８-９２９-０８００</t>
  </si>
  <si>
    <t>【Email】info@okinawa-victory.net</t>
  </si>
  <si>
    <t>【ＦＡＸ】098-929-0801</t>
  </si>
  <si>
    <t>お支払方法のクレジットカードは一括のみになります。</t>
  </si>
  <si>
    <t>合計（税込+保証金</t>
  </si>
  <si>
    <t>　　</t>
  </si>
  <si>
    <t>家具家電レンタル申込書</t>
  </si>
  <si>
    <t>洗濯機５.５～６.０Kg</t>
  </si>
  <si>
    <t>ガスコンロ（二口）</t>
  </si>
  <si>
    <t>ガスコンロ（一口）</t>
  </si>
  <si>
    <t>掃除機（スティック型）</t>
  </si>
  <si>
    <t>掃除機（通常）</t>
  </si>
  <si>
    <t>照明</t>
  </si>
  <si>
    <t>電気ポット</t>
  </si>
  <si>
    <t>電機ケトル</t>
  </si>
  <si>
    <t>テレビ１６-１９型</t>
  </si>
  <si>
    <t>料金4年以上</t>
  </si>
  <si>
    <t>なし</t>
  </si>
  <si>
    <t>冷蔵庫１２１-１４０L</t>
  </si>
  <si>
    <t>冷蔵庫２００-３２０L</t>
  </si>
  <si>
    <t>冷蔵庫３２１-４５０L</t>
  </si>
  <si>
    <t>洗濯機７.０Kg以上</t>
  </si>
  <si>
    <t>テレビ２０-２６型</t>
  </si>
  <si>
    <t>テレビ３２型</t>
  </si>
  <si>
    <t>テレビ３７-４０型</t>
  </si>
  <si>
    <t>エアコン２.２ｋｗ（６～８畳用）</t>
  </si>
  <si>
    <t>エアコン２.８ｋｗ（８～１０畳用）</t>
  </si>
  <si>
    <t>レンジ（温め･解凍）</t>
  </si>
  <si>
    <t>レンジ（オーブン）</t>
  </si>
  <si>
    <t>炊飯器３合炊き</t>
  </si>
  <si>
    <t>炊飯器５合炊き</t>
  </si>
  <si>
    <t>新品布団一式</t>
  </si>
  <si>
    <t>テーブル（100ｃｍ未満）</t>
  </si>
  <si>
    <t>テレビ台大</t>
  </si>
  <si>
    <t>料金3年以上</t>
  </si>
  <si>
    <t>料金4年以上</t>
  </si>
  <si>
    <t>EVあり</t>
  </si>
  <si>
    <t>3階</t>
  </si>
  <si>
    <t>4階</t>
  </si>
  <si>
    <t>5階</t>
  </si>
  <si>
    <t>選択して下さい</t>
  </si>
  <si>
    <r>
      <t>※</t>
    </r>
    <r>
      <rPr>
        <b/>
        <sz val="11"/>
        <color indexed="10"/>
        <rFont val="刻明朝 Regular"/>
        <family val="0"/>
      </rPr>
      <t>色のついた箇所</t>
    </r>
    <r>
      <rPr>
        <sz val="11"/>
        <rFont val="刻明朝 Regular"/>
        <family val="0"/>
      </rPr>
      <t>がお客様の入力する部分でございます。</t>
    </r>
  </si>
  <si>
    <r>
      <t>連絡先②</t>
    </r>
    <r>
      <rPr>
        <sz val="8"/>
        <rFont val="刻明朝 Regular"/>
        <family val="0"/>
      </rPr>
      <t>（任意）</t>
    </r>
  </si>
  <si>
    <r>
      <t>※設置住所の</t>
    </r>
    <r>
      <rPr>
        <b/>
        <sz val="11"/>
        <color indexed="10"/>
        <rFont val="刻明朝 Regular"/>
        <family val="0"/>
      </rPr>
      <t>市町村</t>
    </r>
    <r>
      <rPr>
        <sz val="11"/>
        <rFont val="刻明朝 Regular"/>
        <family val="0"/>
      </rPr>
      <t>はプルダウンよりお選びください。</t>
    </r>
  </si>
  <si>
    <r>
      <t>※レンタル期間は</t>
    </r>
    <r>
      <rPr>
        <b/>
        <sz val="11"/>
        <color indexed="10"/>
        <rFont val="刻明朝 Regular"/>
        <family val="0"/>
      </rPr>
      <t>開始日</t>
    </r>
    <r>
      <rPr>
        <sz val="11"/>
        <rFont val="刻明朝 Regular"/>
        <family val="0"/>
      </rPr>
      <t>と</t>
    </r>
    <r>
      <rPr>
        <b/>
        <sz val="11"/>
        <color indexed="10"/>
        <rFont val="刻明朝 Regular"/>
        <family val="0"/>
      </rPr>
      <t>終了日</t>
    </r>
    <r>
      <rPr>
        <sz val="11"/>
        <rFont val="刻明朝 Regular"/>
        <family val="0"/>
      </rPr>
      <t>を入力してください。</t>
    </r>
  </si>
  <si>
    <r>
      <t>Email</t>
    </r>
    <r>
      <rPr>
        <sz val="8"/>
        <rFont val="刻明朝 Regular"/>
        <family val="0"/>
      </rPr>
      <t>（任意）</t>
    </r>
  </si>
  <si>
    <r>
      <t>※開始日・終了日の入れ方は「</t>
    </r>
    <r>
      <rPr>
        <b/>
        <sz val="11"/>
        <color indexed="10"/>
        <rFont val="刻明朝 Regular"/>
        <family val="0"/>
      </rPr>
      <t>2014/8/21</t>
    </r>
    <r>
      <rPr>
        <sz val="11"/>
        <rFont val="刻明朝 Regular"/>
        <family val="0"/>
      </rPr>
      <t>」のように入力します。</t>
    </r>
  </si>
  <si>
    <r>
      <t>※</t>
    </r>
    <r>
      <rPr>
        <b/>
        <sz val="11"/>
        <color indexed="10"/>
        <rFont val="刻明朝 Regular"/>
        <family val="0"/>
      </rPr>
      <t>プラン</t>
    </r>
    <r>
      <rPr>
        <sz val="11"/>
        <rFont val="刻明朝 Regular"/>
        <family val="0"/>
      </rPr>
      <t>はレンタル期間に近いプランをお選びください。</t>
    </r>
  </si>
  <si>
    <r>
      <t>※</t>
    </r>
    <r>
      <rPr>
        <b/>
        <sz val="11"/>
        <color indexed="10"/>
        <rFont val="刻明朝 Regular"/>
        <family val="0"/>
      </rPr>
      <t>商品</t>
    </r>
    <r>
      <rPr>
        <sz val="11"/>
        <rFont val="刻明朝 Regular"/>
        <family val="0"/>
      </rPr>
      <t>をプルダウンよりお選びください</t>
    </r>
  </si>
  <si>
    <r>
      <t>※</t>
    </r>
    <r>
      <rPr>
        <b/>
        <sz val="11"/>
        <color indexed="10"/>
        <rFont val="刻明朝 Regular"/>
        <family val="0"/>
      </rPr>
      <t>商品</t>
    </r>
    <r>
      <rPr>
        <sz val="11"/>
        <rFont val="刻明朝 Regular"/>
        <family val="0"/>
      </rPr>
      <t>を選んだら必ず</t>
    </r>
    <r>
      <rPr>
        <b/>
        <sz val="11"/>
        <color indexed="10"/>
        <rFont val="刻明朝 Regular"/>
        <family val="0"/>
      </rPr>
      <t>数量</t>
    </r>
    <r>
      <rPr>
        <sz val="11"/>
        <rFont val="刻明朝 Regular"/>
        <family val="0"/>
      </rPr>
      <t>を記入お願いいたします。</t>
    </r>
  </si>
  <si>
    <r>
      <t>※</t>
    </r>
    <r>
      <rPr>
        <b/>
        <sz val="11"/>
        <color indexed="10"/>
        <rFont val="刻明朝 Regular"/>
        <family val="0"/>
      </rPr>
      <t>お支払方法</t>
    </r>
    <r>
      <rPr>
        <sz val="11"/>
        <rFont val="刻明朝 Regular"/>
        <family val="0"/>
      </rPr>
      <t>を選択してください。</t>
    </r>
  </si>
  <si>
    <r>
      <t>※</t>
    </r>
    <r>
      <rPr>
        <b/>
        <sz val="11"/>
        <color indexed="10"/>
        <rFont val="刻明朝 Regular"/>
        <family val="0"/>
      </rPr>
      <t>15日レンタル</t>
    </r>
    <r>
      <rPr>
        <sz val="11"/>
        <rFont val="刻明朝 Regular"/>
        <family val="0"/>
      </rPr>
      <t>の場合レンタルできない商品もございます。</t>
    </r>
  </si>
  <si>
    <r>
      <t>保証金</t>
    </r>
    <r>
      <rPr>
        <sz val="8"/>
        <rFont val="刻明朝 Regular"/>
        <family val="0"/>
      </rPr>
      <t>(現金のみ）</t>
    </r>
  </si>
  <si>
    <t>(電話番号)</t>
  </si>
  <si>
    <t>(お名前)</t>
  </si>
  <si>
    <t>料金1年以上</t>
  </si>
  <si>
    <t>※条件によっては計算が合わない場合もございます。その場合コチラで訂正いたします。</t>
  </si>
  <si>
    <t>※レンタル期間は1年と3ヶ月などご都合の良い期間でも可能です。</t>
  </si>
  <si>
    <t>冷蔵庫９０-１２０L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</si>
</sst>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¥-411]#,##0.00;\-[$¥-411]#,##0.00"/>
    <numFmt numFmtId="182" formatCode="[$¥-411]#,##0;\-[$¥-411]#,##0"/>
    <numFmt numFmtId="183" formatCode="[$¥-411]#,##0;[Red]\-[$¥-411]#,##0"/>
    <numFmt numFmtId="184" formatCode="&quot;貸&quot;&quot;出&quot;&quot;な&quot;&quot;し&quot;"/>
    <numFmt numFmtId="185" formatCode="[$¥-411]#,##0.00;[Red]\-[$¥-411]#,##0.00"/>
    <numFmt numFmtId="186" formatCode="yyyy&quot;年&quot;m&quot;月&quot;d&quot;日&quot;;@"/>
    <numFmt numFmtId="187" formatCode="#,##0_);[Red]\(#,##0\)"/>
    <numFmt numFmtId="188" formatCode="#&quot;日&quot;"/>
    <numFmt numFmtId="189" formatCode="#&quot;ヶ&quot;&quot;月&quot;"/>
    <numFmt numFmtId="190" formatCode="[&lt;=999]000;[&lt;=9999]000\-00;000\-0000"/>
    <numFmt numFmtId="191" formatCode="0\=&quot;&quot;"/>
    <numFmt numFmtId="192" formatCode="0_ "/>
    <numFmt numFmtId="193" formatCode="&quot;【プラン】&quot;#"/>
    <numFmt numFmtId="194" formatCode="#;\0;0"/>
    <numFmt numFmtId="195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6"/>
      <name val="刻明朝 Regular"/>
      <family val="0"/>
    </font>
    <font>
      <sz val="11"/>
      <name val="刻明朝 Regular"/>
      <family val="0"/>
    </font>
    <font>
      <sz val="10"/>
      <name val="刻明朝 Regular"/>
      <family val="0"/>
    </font>
    <font>
      <b/>
      <sz val="11"/>
      <color indexed="10"/>
      <name val="刻明朝 Regular"/>
      <family val="0"/>
    </font>
    <font>
      <sz val="8"/>
      <name val="刻明朝 Regular"/>
      <family val="0"/>
    </font>
    <font>
      <sz val="12"/>
      <name val="刻明朝 Regular"/>
      <family val="0"/>
    </font>
    <font>
      <sz val="9"/>
      <name val="刻明朝 Regular"/>
      <family val="0"/>
    </font>
    <font>
      <b/>
      <sz val="14"/>
      <name val="刻明朝 Regular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MS PGothic"/>
      <family val="3"/>
    </font>
    <font>
      <sz val="10"/>
      <color indexed="63"/>
      <name val="ＭＳ Ｐゴシック"/>
      <family val="3"/>
    </font>
    <font>
      <sz val="10"/>
      <color indexed="63"/>
      <name val="Inherit"/>
      <family val="2"/>
    </font>
    <font>
      <sz val="11"/>
      <color indexed="63"/>
      <name val="Arial"/>
      <family val="2"/>
    </font>
    <font>
      <sz val="9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刻明朝 Regular"/>
      <family val="0"/>
    </font>
    <font>
      <sz val="11"/>
      <color indexed="10"/>
      <name val="刻明朝 Regular"/>
      <family val="0"/>
    </font>
    <font>
      <sz val="9"/>
      <color indexed="63"/>
      <name val="刻明朝 Regular"/>
      <family val="0"/>
    </font>
    <font>
      <b/>
      <sz val="9"/>
      <color indexed="10"/>
      <name val="刻明朝 Regular"/>
      <family val="0"/>
    </font>
    <font>
      <u val="single"/>
      <sz val="11"/>
      <color indexed="12"/>
      <name val="刻明朝 Regula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525252"/>
      <name val="MS PGothic"/>
      <family val="3"/>
    </font>
    <font>
      <sz val="10"/>
      <color rgb="FF555555"/>
      <name val="Calibri"/>
      <family val="3"/>
    </font>
    <font>
      <sz val="10"/>
      <color rgb="FF555555"/>
      <name val="Cambria"/>
      <family val="3"/>
    </font>
    <font>
      <sz val="10"/>
      <color rgb="FF525252"/>
      <name val="Cambria"/>
      <family val="3"/>
    </font>
    <font>
      <sz val="10"/>
      <color rgb="FF555555"/>
      <name val="Inherit"/>
      <family val="2"/>
    </font>
    <font>
      <sz val="11"/>
      <color rgb="FF333333"/>
      <name val="Arial"/>
      <family val="2"/>
    </font>
    <font>
      <sz val="9"/>
      <color rgb="FF525252"/>
      <name val="Calibri"/>
      <family val="3"/>
    </font>
    <font>
      <sz val="10"/>
      <name val="Cambria"/>
      <family val="3"/>
    </font>
    <font>
      <sz val="11"/>
      <color theme="0"/>
      <name val="刻明朝 Regular"/>
      <family val="0"/>
    </font>
    <font>
      <sz val="11"/>
      <color rgb="FFFF0000"/>
      <name val="刻明朝 Regular"/>
      <family val="0"/>
    </font>
    <font>
      <sz val="9"/>
      <color rgb="FF525252"/>
      <name val="刻明朝 Regular"/>
      <family val="0"/>
    </font>
    <font>
      <b/>
      <sz val="9"/>
      <color rgb="FFFF0000"/>
      <name val="刻明朝 Regular"/>
      <family val="0"/>
    </font>
    <font>
      <u val="single"/>
      <sz val="11"/>
      <color theme="10"/>
      <name val="刻明朝 Regular"/>
      <family val="0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0" fillId="2" borderId="11" xfId="0" applyFont="1" applyFill="1" applyBorder="1" applyAlignment="1" applyProtection="1">
      <alignment horizontal="center" vertical="center"/>
      <protection locked="0"/>
    </xf>
    <xf numFmtId="0" fontId="61" fillId="2" borderId="0" xfId="0" applyNumberFormat="1" applyFont="1" applyFill="1" applyAlignment="1" applyProtection="1">
      <alignment horizontal="center" vertical="center"/>
      <protection locked="0"/>
    </xf>
    <xf numFmtId="0" fontId="62" fillId="2" borderId="12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1" fillId="0" borderId="0" xfId="0" applyNumberFormat="1" applyFont="1" applyAlignment="1" applyProtection="1">
      <alignment horizontal="center" vertical="center"/>
      <protection locked="0"/>
    </xf>
    <xf numFmtId="0" fontId="63" fillId="0" borderId="12" xfId="0" applyNumberFormat="1" applyFont="1" applyFill="1" applyBorder="1" applyAlignment="1" applyProtection="1">
      <alignment vertical="center"/>
      <protection locked="0"/>
    </xf>
    <xf numFmtId="0" fontId="6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62" fillId="0" borderId="12" xfId="0" applyNumberFormat="1" applyFont="1" applyFill="1" applyBorder="1" applyAlignment="1" applyProtection="1">
      <alignment vertical="center" wrapText="1"/>
      <protection locked="0"/>
    </xf>
    <xf numFmtId="0" fontId="62" fillId="2" borderId="12" xfId="0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Alignment="1" applyProtection="1">
      <alignment vertical="center"/>
      <protection locked="0"/>
    </xf>
    <xf numFmtId="0" fontId="60" fillId="2" borderId="11" xfId="0" applyFont="1" applyFill="1" applyBorder="1" applyAlignment="1" applyProtection="1">
      <alignment horizontal="center" vertical="center" wrapText="1"/>
      <protection locked="0"/>
    </xf>
    <xf numFmtId="0" fontId="60" fillId="2" borderId="0" xfId="0" applyFont="1" applyFill="1" applyAlignment="1" applyProtection="1">
      <alignment horizontal="right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60" fillId="2" borderId="16" xfId="0" applyFont="1" applyFill="1" applyBorder="1" applyAlignment="1" applyProtection="1">
      <alignment horizontal="center" vertical="center"/>
      <protection locked="0"/>
    </xf>
    <xf numFmtId="0" fontId="66" fillId="2" borderId="17" xfId="0" applyNumberFormat="1" applyFont="1" applyFill="1" applyBorder="1" applyAlignment="1" applyProtection="1">
      <alignment horizontal="center" vertical="center"/>
      <protection locked="0"/>
    </xf>
    <xf numFmtId="0" fontId="62" fillId="2" borderId="18" xfId="0" applyNumberFormat="1" applyFont="1" applyFill="1" applyBorder="1" applyAlignment="1" applyProtection="1">
      <alignment vertical="center" wrapText="1"/>
      <protection locked="0"/>
    </xf>
    <xf numFmtId="0" fontId="67" fillId="0" borderId="0" xfId="0" applyNumberFormat="1" applyFont="1" applyAlignment="1" applyProtection="1">
      <alignment vertical="center"/>
      <protection locked="0"/>
    </xf>
    <xf numFmtId="0" fontId="63" fillId="0" borderId="0" xfId="0" applyNumberFormat="1" applyFont="1" applyAlignment="1" applyProtection="1">
      <alignment vertical="center"/>
      <protection locked="0"/>
    </xf>
    <xf numFmtId="0" fontId="60" fillId="0" borderId="1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 vertical="center"/>
    </xf>
    <xf numFmtId="0" fontId="62" fillId="2" borderId="0" xfId="0" applyNumberFormat="1" applyFont="1" applyFill="1" applyBorder="1" applyAlignment="1">
      <alignment vertical="center"/>
    </xf>
    <xf numFmtId="0" fontId="62" fillId="2" borderId="12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62" fillId="0" borderId="12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0" fillId="2" borderId="16" xfId="0" applyFont="1" applyFill="1" applyBorder="1" applyAlignment="1">
      <alignment horizontal="center" vertical="center"/>
    </xf>
    <xf numFmtId="0" fontId="62" fillId="2" borderId="21" xfId="0" applyNumberFormat="1" applyFont="1" applyFill="1" applyBorder="1" applyAlignment="1">
      <alignment vertical="center" wrapText="1"/>
    </xf>
    <xf numFmtId="0" fontId="62" fillId="2" borderId="18" xfId="0" applyNumberFormat="1" applyFont="1" applyFill="1" applyBorder="1" applyAlignment="1">
      <alignment vertical="center" wrapText="1"/>
    </xf>
    <xf numFmtId="0" fontId="67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4" fillId="7" borderId="25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/>
    </xf>
    <xf numFmtId="0" fontId="68" fillId="0" borderId="0" xfId="0" applyFont="1" applyAlignment="1" applyProtection="1">
      <alignment vertical="center" shrinkToFit="1"/>
      <protection/>
    </xf>
    <xf numFmtId="195" fontId="68" fillId="0" borderId="0" xfId="0" applyNumberFormat="1" applyFont="1" applyAlignment="1" applyProtection="1">
      <alignment vertical="center" shrinkToFit="1"/>
      <protection/>
    </xf>
    <xf numFmtId="0" fontId="69" fillId="0" borderId="0" xfId="0" applyFont="1" applyAlignment="1" applyProtection="1">
      <alignment vertical="center" shrinkToFit="1"/>
      <protection/>
    </xf>
    <xf numFmtId="0" fontId="5" fillId="7" borderId="23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/>
    </xf>
    <xf numFmtId="189" fontId="5" fillId="0" borderId="17" xfId="0" applyNumberFormat="1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189" fontId="68" fillId="0" borderId="0" xfId="0" applyNumberFormat="1" applyFont="1" applyAlignment="1" applyProtection="1">
      <alignment vertical="center" shrinkToFit="1"/>
      <protection/>
    </xf>
    <xf numFmtId="192" fontId="4" fillId="0" borderId="0" xfId="0" applyNumberFormat="1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 locked="0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9" fillId="0" borderId="0" xfId="0" applyFont="1" applyAlignment="1" applyProtection="1">
      <alignment horizontal="center" vertical="center" shrinkToFit="1"/>
      <protection locked="0"/>
    </xf>
    <xf numFmtId="0" fontId="5" fillId="7" borderId="28" xfId="0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186" fontId="4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7" borderId="32" xfId="0" applyFont="1" applyFill="1" applyBorder="1" applyAlignment="1" applyProtection="1">
      <alignment horizontal="center" vertical="center" shrinkToFit="1"/>
      <protection locked="0"/>
    </xf>
    <xf numFmtId="0" fontId="4" fillId="7" borderId="33" xfId="0" applyFont="1" applyFill="1" applyBorder="1" applyAlignment="1" applyProtection="1">
      <alignment horizontal="center" vertical="center" shrinkToFit="1"/>
      <protection locked="0"/>
    </xf>
    <xf numFmtId="0" fontId="4" fillId="7" borderId="34" xfId="0" applyFont="1" applyFill="1" applyBorder="1" applyAlignment="1" applyProtection="1">
      <alignment horizontal="center" vertical="center" shrinkToFit="1"/>
      <protection locked="0"/>
    </xf>
    <xf numFmtId="0" fontId="4" fillId="7" borderId="35" xfId="0" applyFont="1" applyFill="1" applyBorder="1" applyAlignment="1" applyProtection="1">
      <alignment horizontal="center" vertical="center" shrinkToFit="1"/>
      <protection locked="0"/>
    </xf>
    <xf numFmtId="0" fontId="4" fillId="7" borderId="21" xfId="0" applyFont="1" applyFill="1" applyBorder="1" applyAlignment="1" applyProtection="1">
      <alignment horizontal="center" vertical="center" shrinkToFit="1"/>
      <protection locked="0"/>
    </xf>
    <xf numFmtId="0" fontId="4" fillId="7" borderId="18" xfId="0" applyFont="1" applyFill="1" applyBorder="1" applyAlignment="1" applyProtection="1">
      <alignment horizontal="center" vertical="center" shrinkToFit="1"/>
      <protection locked="0"/>
    </xf>
    <xf numFmtId="0" fontId="5" fillId="7" borderId="23" xfId="0" applyFont="1" applyFill="1" applyBorder="1" applyAlignment="1" applyProtection="1">
      <alignment horizontal="center" vertical="center" shrinkToFit="1"/>
      <protection locked="0"/>
    </xf>
    <xf numFmtId="0" fontId="5" fillId="7" borderId="36" xfId="0" applyFont="1" applyFill="1" applyBorder="1" applyAlignment="1" applyProtection="1">
      <alignment horizontal="center" vertical="center" shrinkToFit="1"/>
      <protection locked="0"/>
    </xf>
    <xf numFmtId="0" fontId="5" fillId="7" borderId="26" xfId="0" applyFont="1" applyFill="1" applyBorder="1" applyAlignment="1" applyProtection="1">
      <alignment horizontal="center" vertical="center" shrinkToFit="1"/>
      <protection locked="0"/>
    </xf>
    <xf numFmtId="0" fontId="5" fillId="7" borderId="37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186" fontId="4" fillId="7" borderId="40" xfId="0" applyNumberFormat="1" applyFont="1" applyFill="1" applyBorder="1" applyAlignment="1" applyProtection="1">
      <alignment horizontal="center" vertical="center" shrinkToFit="1"/>
      <protection locked="0"/>
    </xf>
    <xf numFmtId="186" fontId="4" fillId="7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4" fillId="7" borderId="23" xfId="0" applyFont="1" applyFill="1" applyBorder="1" applyAlignment="1" applyProtection="1">
      <alignment horizontal="center" vertical="center" shrinkToFit="1"/>
      <protection locked="0"/>
    </xf>
    <xf numFmtId="0" fontId="4" fillId="7" borderId="26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72" fillId="7" borderId="17" xfId="43" applyFont="1" applyFill="1" applyBorder="1" applyAlignment="1" applyProtection="1">
      <alignment horizontal="center" vertical="center" shrinkToFit="1"/>
      <protection locked="0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7" borderId="27" xfId="0" applyFont="1" applyFill="1" applyBorder="1" applyAlignment="1" applyProtection="1">
      <alignment horizontal="center" vertical="center" shrinkToFit="1"/>
      <protection locked="0"/>
    </xf>
    <xf numFmtId="0" fontId="4" fillId="7" borderId="43" xfId="0" applyFont="1" applyFill="1" applyBorder="1" applyAlignment="1" applyProtection="1">
      <alignment horizontal="center" vertical="center" shrinkToFit="1"/>
      <protection locked="0"/>
    </xf>
    <xf numFmtId="0" fontId="4" fillId="7" borderId="44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186" fontId="4" fillId="7" borderId="48" xfId="0" applyNumberFormat="1" applyFont="1" applyFill="1" applyBorder="1" applyAlignment="1" applyProtection="1">
      <alignment horizontal="center" vertical="center" shrinkToFit="1"/>
      <protection locked="0"/>
    </xf>
    <xf numFmtId="186" fontId="4" fillId="7" borderId="49" xfId="0" applyNumberFormat="1" applyFont="1" applyFill="1" applyBorder="1" applyAlignment="1" applyProtection="1">
      <alignment horizontal="center" vertical="center" shrinkToFit="1"/>
      <protection locked="0"/>
    </xf>
    <xf numFmtId="189" fontId="4" fillId="7" borderId="50" xfId="0" applyNumberFormat="1" applyFont="1" applyFill="1" applyBorder="1" applyAlignment="1" applyProtection="1">
      <alignment horizontal="center" vertical="center" shrinkToFit="1"/>
      <protection locked="0"/>
    </xf>
    <xf numFmtId="189" fontId="4" fillId="7" borderId="51" xfId="0" applyNumberFormat="1" applyFont="1" applyFill="1" applyBorder="1" applyAlignment="1" applyProtection="1">
      <alignment horizontal="center" vertical="center" shrinkToFit="1"/>
      <protection locked="0"/>
    </xf>
    <xf numFmtId="189" fontId="7" fillId="0" borderId="52" xfId="0" applyNumberFormat="1" applyFont="1" applyBorder="1" applyAlignment="1" applyProtection="1">
      <alignment horizontal="center" vertical="center" shrinkToFit="1"/>
      <protection/>
    </xf>
    <xf numFmtId="189" fontId="7" fillId="0" borderId="53" xfId="0" applyNumberFormat="1" applyFont="1" applyBorder="1" applyAlignment="1" applyProtection="1">
      <alignment horizontal="center" vertical="center" shrinkToFit="1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7" borderId="55" xfId="0" applyFont="1" applyFill="1" applyBorder="1" applyAlignment="1" applyProtection="1">
      <alignment horizontal="center" vertical="center" shrinkToFit="1"/>
      <protection locked="0"/>
    </xf>
    <xf numFmtId="0" fontId="5" fillId="7" borderId="56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7" borderId="60" xfId="0" applyFont="1" applyFill="1" applyBorder="1" applyAlignment="1" applyProtection="1">
      <alignment horizontal="center" vertical="center" shrinkToFit="1"/>
      <protection locked="0"/>
    </xf>
    <xf numFmtId="0" fontId="5" fillId="7" borderId="61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Border="1" applyAlignment="1" applyProtection="1">
      <alignment horizontal="center" vertical="center" shrinkToFit="1"/>
      <protection/>
    </xf>
    <xf numFmtId="0" fontId="5" fillId="0" borderId="23" xfId="0" applyNumberFormat="1" applyFont="1" applyBorder="1" applyAlignment="1" applyProtection="1">
      <alignment horizontal="center" vertical="center" shrinkToFit="1"/>
      <protection/>
    </xf>
    <xf numFmtId="9" fontId="8" fillId="0" borderId="23" xfId="0" applyNumberFormat="1" applyFont="1" applyBorder="1" applyAlignment="1" applyProtection="1">
      <alignment horizontal="center" vertical="center" shrinkToFit="1"/>
      <protection/>
    </xf>
    <xf numFmtId="0" fontId="9" fillId="7" borderId="54" xfId="0" applyFont="1" applyFill="1" applyBorder="1" applyAlignment="1" applyProtection="1">
      <alignment horizontal="center" vertical="center" shrinkToFit="1"/>
      <protection locked="0"/>
    </xf>
    <xf numFmtId="0" fontId="9" fillId="7" borderId="34" xfId="0" applyFont="1" applyFill="1" applyBorder="1" applyAlignment="1" applyProtection="1">
      <alignment horizontal="center" vertical="center" shrinkToFit="1"/>
      <protection locked="0"/>
    </xf>
    <xf numFmtId="0" fontId="9" fillId="7" borderId="11" xfId="0" applyFont="1" applyFill="1" applyBorder="1" applyAlignment="1" applyProtection="1">
      <alignment horizontal="center" vertical="center" shrinkToFit="1"/>
      <protection locked="0"/>
    </xf>
    <xf numFmtId="0" fontId="9" fillId="7" borderId="12" xfId="0" applyFont="1" applyFill="1" applyBorder="1" applyAlignment="1" applyProtection="1">
      <alignment horizontal="center" vertical="center" shrinkToFit="1"/>
      <protection locked="0"/>
    </xf>
    <xf numFmtId="0" fontId="9" fillId="7" borderId="16" xfId="0" applyFont="1" applyFill="1" applyBorder="1" applyAlignment="1" applyProtection="1">
      <alignment horizontal="center" vertical="center" shrinkToFit="1"/>
      <protection locked="0"/>
    </xf>
    <xf numFmtId="0" fontId="9" fillId="7" borderId="18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8" fillId="0" borderId="23" xfId="0" applyNumberFormat="1" applyFont="1" applyBorder="1" applyAlignment="1" applyProtection="1">
      <alignment horizontal="center" vertical="center" shrinkToFit="1"/>
      <protection/>
    </xf>
    <xf numFmtId="0" fontId="8" fillId="0" borderId="26" xfId="0" applyNumberFormat="1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left" vertical="center" shrinkToFit="1"/>
      <protection/>
    </xf>
    <xf numFmtId="189" fontId="5" fillId="0" borderId="31" xfId="0" applyNumberFormat="1" applyFont="1" applyBorder="1" applyAlignment="1" applyProtection="1">
      <alignment horizontal="left" vertical="center" shrinkToFit="1"/>
      <protection/>
    </xf>
    <xf numFmtId="0" fontId="5" fillId="0" borderId="29" xfId="0" applyFont="1" applyBorder="1" applyAlignment="1" applyProtection="1">
      <alignment horizontal="left" vertical="center" shrinkToFit="1"/>
      <protection/>
    </xf>
    <xf numFmtId="0" fontId="5" fillId="0" borderId="62" xfId="0" applyFont="1" applyBorder="1" applyAlignment="1" applyProtection="1">
      <alignment horizontal="left" vertical="center" shrinkToFit="1"/>
      <protection/>
    </xf>
    <xf numFmtId="0" fontId="5" fillId="0" borderId="63" xfId="0" applyFont="1" applyBorder="1" applyAlignment="1" applyProtection="1">
      <alignment horizontal="left" vertical="center" shrinkToFit="1"/>
      <protection/>
    </xf>
    <xf numFmtId="0" fontId="5" fillId="0" borderId="64" xfId="0" applyFont="1" applyBorder="1" applyAlignment="1" applyProtection="1">
      <alignment horizontal="left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8" fillId="0" borderId="44" xfId="0" applyNumberFormat="1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10" fillId="0" borderId="23" xfId="0" applyNumberFormat="1" applyFont="1" applyBorder="1" applyAlignment="1" applyProtection="1">
      <alignment horizontal="center" vertical="center" shrinkToFit="1"/>
      <protection/>
    </xf>
    <xf numFmtId="0" fontId="10" fillId="0" borderId="26" xfId="0" applyNumberFormat="1" applyFont="1" applyBorder="1" applyAlignment="1" applyProtection="1">
      <alignment horizontal="center" vertical="center" shrinkToFit="1"/>
      <protection/>
    </xf>
    <xf numFmtId="0" fontId="10" fillId="0" borderId="17" xfId="0" applyNumberFormat="1" applyFont="1" applyBorder="1" applyAlignment="1" applyProtection="1">
      <alignment horizontal="center" vertical="center" shrinkToFit="1"/>
      <protection/>
    </xf>
    <xf numFmtId="0" fontId="10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34</xdr:row>
      <xdr:rowOff>47625</xdr:rowOff>
    </xdr:from>
    <xdr:to>
      <xdr:col>13</xdr:col>
      <xdr:colOff>438150</xdr:colOff>
      <xdr:row>41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5572125"/>
          <a:ext cx="2438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O65"/>
  <sheetViews>
    <sheetView tabSelected="1" zoomScalePageLayoutView="0" workbookViewId="0" topLeftCell="A16">
      <selection activeCell="D29" sqref="D29:F29"/>
    </sheetView>
  </sheetViews>
  <sheetFormatPr defaultColWidth="9.00390625" defaultRowHeight="13.5"/>
  <cols>
    <col min="1" max="1" width="2.50390625" style="60" customWidth="1"/>
    <col min="2" max="3" width="9.00390625" style="60" customWidth="1"/>
    <col min="4" max="4" width="11.625" style="60" customWidth="1"/>
    <col min="5" max="5" width="6.25390625" style="60" customWidth="1"/>
    <col min="6" max="6" width="10.875" style="60" customWidth="1"/>
    <col min="7" max="7" width="7.00390625" style="60" customWidth="1"/>
    <col min="8" max="8" width="16.125" style="60" customWidth="1"/>
    <col min="9" max="9" width="1.25" style="60" customWidth="1"/>
    <col min="10" max="16384" width="9.00390625" style="60" customWidth="1"/>
  </cols>
  <sheetData>
    <row r="1" ht="14.25"/>
    <row r="2" spans="2:15" ht="12.75" customHeight="1">
      <c r="B2" s="119" t="s">
        <v>129</v>
      </c>
      <c r="C2" s="119"/>
      <c r="D2" s="119"/>
      <c r="E2" s="119"/>
      <c r="F2" s="119"/>
      <c r="G2" s="119"/>
      <c r="H2" s="119"/>
      <c r="J2" s="81" t="s">
        <v>104</v>
      </c>
      <c r="K2" s="81"/>
      <c r="L2" s="81"/>
      <c r="M2" s="81"/>
      <c r="N2" s="81"/>
      <c r="O2" s="81"/>
    </row>
    <row r="3" spans="2:15" ht="12.75" customHeight="1">
      <c r="B3" s="119"/>
      <c r="C3" s="119"/>
      <c r="D3" s="119"/>
      <c r="E3" s="119"/>
      <c r="F3" s="119"/>
      <c r="G3" s="119"/>
      <c r="H3" s="119"/>
      <c r="J3" s="81" t="s">
        <v>105</v>
      </c>
      <c r="K3" s="81"/>
      <c r="L3" s="81"/>
      <c r="M3" s="81"/>
      <c r="N3" s="81"/>
      <c r="O3" s="81"/>
    </row>
    <row r="4" spans="2:15" ht="12.75" customHeight="1">
      <c r="B4" s="62" t="s">
        <v>84</v>
      </c>
      <c r="C4" s="89">
        <f ca="1">TODAY()</f>
        <v>43118</v>
      </c>
      <c r="D4" s="89"/>
      <c r="E4" s="89"/>
      <c r="F4" s="89"/>
      <c r="G4" s="120"/>
      <c r="H4" s="120"/>
      <c r="J4" s="81" t="s">
        <v>107</v>
      </c>
      <c r="K4" s="81"/>
      <c r="L4" s="81"/>
      <c r="M4" s="81"/>
      <c r="N4" s="81"/>
      <c r="O4" s="81"/>
    </row>
    <row r="5" spans="2:15" ht="12.75" customHeight="1">
      <c r="B5" s="63" t="s">
        <v>36</v>
      </c>
      <c r="C5" s="115"/>
      <c r="D5" s="115"/>
      <c r="E5" s="115"/>
      <c r="F5" s="115"/>
      <c r="G5" s="116"/>
      <c r="H5" s="121" t="s">
        <v>38</v>
      </c>
      <c r="J5" s="81" t="s">
        <v>106</v>
      </c>
      <c r="K5" s="81"/>
      <c r="L5" s="81"/>
      <c r="M5" s="81"/>
      <c r="N5" s="81"/>
      <c r="O5" s="81"/>
    </row>
    <row r="6" spans="2:15" ht="12.75" customHeight="1">
      <c r="B6" s="106" t="s">
        <v>37</v>
      </c>
      <c r="C6" s="108" t="s">
        <v>177</v>
      </c>
      <c r="D6" s="108"/>
      <c r="E6" s="108"/>
      <c r="F6" s="108"/>
      <c r="G6" s="109"/>
      <c r="H6" s="122"/>
      <c r="J6" s="81"/>
      <c r="K6" s="81"/>
      <c r="L6" s="81"/>
      <c r="M6" s="81"/>
      <c r="N6" s="81"/>
      <c r="O6" s="81"/>
    </row>
    <row r="7" spans="2:15" ht="12.75" customHeight="1">
      <c r="B7" s="110"/>
      <c r="C7" s="113"/>
      <c r="D7" s="113"/>
      <c r="E7" s="113"/>
      <c r="F7" s="113"/>
      <c r="G7" s="114"/>
      <c r="H7" s="123"/>
      <c r="J7" s="81" t="s">
        <v>108</v>
      </c>
      <c r="K7" s="81"/>
      <c r="L7" s="81"/>
      <c r="M7" s="81"/>
      <c r="N7" s="81"/>
      <c r="O7" s="81"/>
    </row>
    <row r="8" spans="2:15" ht="12.75" customHeight="1">
      <c r="B8" s="117" t="s">
        <v>39</v>
      </c>
      <c r="C8" s="118"/>
      <c r="D8" s="115" t="s">
        <v>176</v>
      </c>
      <c r="E8" s="115"/>
      <c r="F8" s="115"/>
      <c r="G8" s="115"/>
      <c r="H8" s="116"/>
      <c r="J8" s="81" t="s">
        <v>164</v>
      </c>
      <c r="K8" s="81"/>
      <c r="L8" s="81"/>
      <c r="M8" s="81"/>
      <c r="N8" s="81"/>
      <c r="O8" s="81"/>
    </row>
    <row r="9" spans="2:15" ht="12.75" customHeight="1">
      <c r="B9" s="106"/>
      <c r="C9" s="107"/>
      <c r="D9" s="108"/>
      <c r="E9" s="108"/>
      <c r="F9" s="108"/>
      <c r="G9" s="108"/>
      <c r="H9" s="109"/>
      <c r="J9" s="81"/>
      <c r="K9" s="81"/>
      <c r="L9" s="81"/>
      <c r="M9" s="81"/>
      <c r="N9" s="81"/>
      <c r="O9" s="81"/>
    </row>
    <row r="10" spans="2:15" ht="12.75" customHeight="1">
      <c r="B10" s="106" t="s">
        <v>165</v>
      </c>
      <c r="C10" s="107"/>
      <c r="D10" s="108"/>
      <c r="E10" s="108"/>
      <c r="F10" s="108"/>
      <c r="G10" s="108"/>
      <c r="H10" s="109"/>
      <c r="J10" s="81" t="s">
        <v>166</v>
      </c>
      <c r="K10" s="81"/>
      <c r="L10" s="81"/>
      <c r="M10" s="81"/>
      <c r="N10" s="81"/>
      <c r="O10" s="81"/>
    </row>
    <row r="11" spans="2:15" ht="12.75" customHeight="1">
      <c r="B11" s="106"/>
      <c r="C11" s="107"/>
      <c r="D11" s="108"/>
      <c r="E11" s="108"/>
      <c r="F11" s="108"/>
      <c r="G11" s="108"/>
      <c r="H11" s="109"/>
      <c r="J11" s="81" t="s">
        <v>167</v>
      </c>
      <c r="K11" s="81"/>
      <c r="L11" s="81"/>
      <c r="M11" s="81"/>
      <c r="N11" s="81"/>
      <c r="O11" s="81"/>
    </row>
    <row r="12" spans="2:15" ht="12.75" customHeight="1">
      <c r="B12" s="110" t="s">
        <v>168</v>
      </c>
      <c r="C12" s="111"/>
      <c r="D12" s="112"/>
      <c r="E12" s="113"/>
      <c r="F12" s="113"/>
      <c r="G12" s="113"/>
      <c r="H12" s="114"/>
      <c r="J12" s="81" t="s">
        <v>169</v>
      </c>
      <c r="K12" s="81"/>
      <c r="L12" s="81"/>
      <c r="M12" s="81"/>
      <c r="N12" s="81"/>
      <c r="O12" s="81"/>
    </row>
    <row r="13" spans="2:15" ht="12.75" customHeight="1">
      <c r="B13" s="117" t="s">
        <v>36</v>
      </c>
      <c r="C13" s="118"/>
      <c r="D13" s="115"/>
      <c r="E13" s="115"/>
      <c r="F13" s="115"/>
      <c r="G13" s="115"/>
      <c r="H13" s="116"/>
      <c r="J13" s="81" t="s">
        <v>180</v>
      </c>
      <c r="K13" s="81"/>
      <c r="L13" s="81"/>
      <c r="M13" s="81"/>
      <c r="N13" s="81"/>
      <c r="O13" s="81"/>
    </row>
    <row r="14" spans="2:15" ht="12.75" customHeight="1">
      <c r="B14" s="106" t="s">
        <v>96</v>
      </c>
      <c r="C14" s="107"/>
      <c r="D14" s="90"/>
      <c r="E14" s="91"/>
      <c r="F14" s="91"/>
      <c r="G14" s="91"/>
      <c r="H14" s="92"/>
      <c r="J14" s="81" t="s">
        <v>170</v>
      </c>
      <c r="K14" s="81"/>
      <c r="L14" s="81"/>
      <c r="M14" s="81"/>
      <c r="N14" s="81"/>
      <c r="O14" s="81"/>
    </row>
    <row r="15" spans="2:15" ht="12.75" customHeight="1">
      <c r="B15" s="110"/>
      <c r="C15" s="111"/>
      <c r="D15" s="93"/>
      <c r="E15" s="94"/>
      <c r="F15" s="94"/>
      <c r="G15" s="94"/>
      <c r="H15" s="95"/>
      <c r="J15" s="81"/>
      <c r="K15" s="81"/>
      <c r="L15" s="81"/>
      <c r="M15" s="81"/>
      <c r="N15" s="81"/>
      <c r="O15" s="81"/>
    </row>
    <row r="16" spans="2:15" ht="12.75" customHeight="1">
      <c r="B16" s="117" t="s">
        <v>36</v>
      </c>
      <c r="C16" s="118"/>
      <c r="D16" s="115" t="s">
        <v>128</v>
      </c>
      <c r="E16" s="115"/>
      <c r="F16" s="115"/>
      <c r="G16" s="115"/>
      <c r="H16" s="116"/>
      <c r="J16" s="81" t="s">
        <v>171</v>
      </c>
      <c r="K16" s="81"/>
      <c r="L16" s="81"/>
      <c r="M16" s="81"/>
      <c r="N16" s="81"/>
      <c r="O16" s="81"/>
    </row>
    <row r="17" spans="2:15" ht="12.75" customHeight="1">
      <c r="B17" s="132" t="s">
        <v>40</v>
      </c>
      <c r="C17" s="133"/>
      <c r="D17" s="96" t="s">
        <v>163</v>
      </c>
      <c r="E17" s="96"/>
      <c r="F17" s="96"/>
      <c r="G17" s="96"/>
      <c r="H17" s="98"/>
      <c r="J17" s="81" t="s">
        <v>172</v>
      </c>
      <c r="K17" s="81"/>
      <c r="L17" s="81"/>
      <c r="M17" s="81"/>
      <c r="N17" s="81"/>
      <c r="O17" s="81"/>
    </row>
    <row r="18" spans="2:15" ht="12.75" customHeight="1">
      <c r="B18" s="100"/>
      <c r="C18" s="134"/>
      <c r="D18" s="97"/>
      <c r="E18" s="97"/>
      <c r="F18" s="97"/>
      <c r="G18" s="97"/>
      <c r="H18" s="99"/>
      <c r="J18" s="81"/>
      <c r="K18" s="81"/>
      <c r="L18" s="81"/>
      <c r="M18" s="81"/>
      <c r="N18" s="81"/>
      <c r="O18" s="81"/>
    </row>
    <row r="19" spans="2:15" ht="12.75" customHeight="1">
      <c r="B19" s="102"/>
      <c r="C19" s="135"/>
      <c r="D19" s="65" t="s">
        <v>98</v>
      </c>
      <c r="E19" s="136"/>
      <c r="F19" s="137"/>
      <c r="G19" s="137"/>
      <c r="H19" s="66" t="s">
        <v>100</v>
      </c>
      <c r="J19" s="81" t="s">
        <v>173</v>
      </c>
      <c r="K19" s="81"/>
      <c r="L19" s="81"/>
      <c r="M19" s="81"/>
      <c r="N19" s="81"/>
      <c r="O19" s="81"/>
    </row>
    <row r="20" spans="2:15" ht="12.75" customHeight="1">
      <c r="B20" s="100" t="s">
        <v>41</v>
      </c>
      <c r="C20" s="101"/>
      <c r="D20" s="104">
        <v>42826</v>
      </c>
      <c r="E20" s="124" t="s">
        <v>50</v>
      </c>
      <c r="F20" s="126">
        <v>43190</v>
      </c>
      <c r="G20" s="130" t="s">
        <v>87</v>
      </c>
      <c r="H20" s="128" t="s">
        <v>178</v>
      </c>
      <c r="J20" s="81"/>
      <c r="K20" s="81"/>
      <c r="L20" s="81"/>
      <c r="M20" s="81"/>
      <c r="N20" s="81"/>
      <c r="O20" s="81"/>
    </row>
    <row r="21" spans="2:15" ht="12.75" customHeight="1">
      <c r="B21" s="102"/>
      <c r="C21" s="103"/>
      <c r="D21" s="105"/>
      <c r="E21" s="125"/>
      <c r="F21" s="127"/>
      <c r="G21" s="131"/>
      <c r="H21" s="129"/>
      <c r="J21" s="81" t="s">
        <v>174</v>
      </c>
      <c r="K21" s="81"/>
      <c r="L21" s="81"/>
      <c r="M21" s="81"/>
      <c r="N21" s="81"/>
      <c r="O21" s="81"/>
    </row>
    <row r="22" spans="2:15" ht="12.75" customHeight="1">
      <c r="B22" s="67"/>
      <c r="C22" s="68"/>
      <c r="D22" s="68">
        <f>DATEDIF(D20,F20,"D")</f>
        <v>364</v>
      </c>
      <c r="E22" s="68"/>
      <c r="F22" s="69">
        <f>DATEDIF(D20,F20,"M")+1</f>
        <v>12</v>
      </c>
      <c r="G22" s="70"/>
      <c r="H22" s="70"/>
      <c r="J22" s="81" t="s">
        <v>179</v>
      </c>
      <c r="K22" s="81"/>
      <c r="L22" s="81"/>
      <c r="M22" s="81"/>
      <c r="N22" s="81"/>
      <c r="O22" s="81"/>
    </row>
    <row r="23" spans="2:15" ht="12.75" customHeight="1">
      <c r="B23" s="117" t="s">
        <v>42</v>
      </c>
      <c r="C23" s="118"/>
      <c r="D23" s="140" t="s">
        <v>30</v>
      </c>
      <c r="E23" s="118"/>
      <c r="F23" s="118"/>
      <c r="G23" s="118" t="s">
        <v>43</v>
      </c>
      <c r="H23" s="142" t="s">
        <v>44</v>
      </c>
      <c r="J23" s="82"/>
      <c r="K23" s="82"/>
      <c r="L23" s="82"/>
      <c r="M23" s="82"/>
      <c r="N23" s="82"/>
      <c r="O23" s="82"/>
    </row>
    <row r="24" spans="2:15" ht="12.75" customHeight="1">
      <c r="B24" s="138"/>
      <c r="C24" s="139"/>
      <c r="D24" s="141"/>
      <c r="E24" s="107"/>
      <c r="F24" s="107"/>
      <c r="G24" s="107"/>
      <c r="H24" s="143"/>
      <c r="J24" s="82" t="s">
        <v>109</v>
      </c>
      <c r="K24" s="82"/>
      <c r="L24" s="82"/>
      <c r="M24" s="82"/>
      <c r="N24" s="82"/>
      <c r="O24" s="82"/>
    </row>
    <row r="25" spans="2:15" ht="12.75" customHeight="1">
      <c r="B25" s="144" t="s">
        <v>141</v>
      </c>
      <c r="C25" s="145"/>
      <c r="D25" s="86"/>
      <c r="E25" s="87"/>
      <c r="F25" s="88"/>
      <c r="G25" s="71">
        <v>1</v>
      </c>
      <c r="H25" s="72">
        <f ca="1">(((VLOOKUP(B25,INDIRECT(H20),2,0)))+((VLOOKUP(B25,INDIRECT(H20),3,0))*G40))*G25</f>
        <v>22000</v>
      </c>
      <c r="J25" s="82" t="s">
        <v>110</v>
      </c>
      <c r="K25" s="82"/>
      <c r="L25" s="82"/>
      <c r="M25" s="82"/>
      <c r="N25" s="82"/>
      <c r="O25" s="82"/>
    </row>
    <row r="26" spans="2:15" ht="12.75" customHeight="1">
      <c r="B26" s="84" t="s">
        <v>17</v>
      </c>
      <c r="C26" s="85"/>
      <c r="D26" s="86"/>
      <c r="E26" s="87"/>
      <c r="F26" s="88"/>
      <c r="G26" s="71">
        <v>1</v>
      </c>
      <c r="H26" s="72">
        <f ca="1">(((VLOOKUP(B26,INDIRECT(H20),2,0)))+((VLOOKUP(B26,INDIRECT(H20),3,0))*G40))*G26</f>
        <v>15500</v>
      </c>
      <c r="J26" s="82" t="s">
        <v>126</v>
      </c>
      <c r="K26" s="82"/>
      <c r="L26" s="82"/>
      <c r="M26" s="82"/>
      <c r="N26" s="82"/>
      <c r="O26" s="82"/>
    </row>
    <row r="27" spans="2:15" ht="12.75" customHeight="1">
      <c r="B27" s="84" t="s">
        <v>31</v>
      </c>
      <c r="C27" s="85"/>
      <c r="D27" s="86"/>
      <c r="E27" s="87"/>
      <c r="F27" s="88"/>
      <c r="G27" s="71"/>
      <c r="H27" s="72">
        <f ca="1">(((VLOOKUP(B27,INDIRECT(H20),2,0)))+((VLOOKUP(B27,INDIRECT(H20),3,0))*G40))*G27</f>
        <v>0</v>
      </c>
      <c r="J27" s="82"/>
      <c r="K27" s="82"/>
      <c r="L27" s="82"/>
      <c r="M27" s="82"/>
      <c r="N27" s="82"/>
      <c r="O27" s="82"/>
    </row>
    <row r="28" spans="2:15" ht="12.75" customHeight="1">
      <c r="B28" s="84" t="s">
        <v>31</v>
      </c>
      <c r="C28" s="85"/>
      <c r="D28" s="86"/>
      <c r="E28" s="87"/>
      <c r="F28" s="88"/>
      <c r="G28" s="71"/>
      <c r="H28" s="72">
        <f ca="1">(((VLOOKUP(B28,INDIRECT(H20),2,0)))+((VLOOKUP(B28,INDIRECT(H20),3,0))*G40))*G28</f>
        <v>0</v>
      </c>
      <c r="J28" s="82"/>
      <c r="K28" s="82"/>
      <c r="L28" s="82"/>
      <c r="M28" s="82"/>
      <c r="N28" s="82"/>
      <c r="O28" s="82"/>
    </row>
    <row r="29" spans="2:15" ht="12.75" customHeight="1">
      <c r="B29" s="84" t="s">
        <v>31</v>
      </c>
      <c r="C29" s="85"/>
      <c r="D29" s="86"/>
      <c r="E29" s="87"/>
      <c r="F29" s="88"/>
      <c r="G29" s="71"/>
      <c r="H29" s="72">
        <f ca="1">(((VLOOKUP(B29,INDIRECT(H20),2,0)))+((VLOOKUP(B29,INDIRECT(H20),3,0))*G40))*G29</f>
        <v>0</v>
      </c>
      <c r="J29" s="82" t="s">
        <v>111</v>
      </c>
      <c r="K29" s="82"/>
      <c r="L29" s="82"/>
      <c r="M29" s="82"/>
      <c r="N29" s="82"/>
      <c r="O29" s="82"/>
    </row>
    <row r="30" spans="2:15" ht="12.75" customHeight="1">
      <c r="B30" s="84" t="s">
        <v>31</v>
      </c>
      <c r="C30" s="85"/>
      <c r="D30" s="86"/>
      <c r="E30" s="87"/>
      <c r="F30" s="88"/>
      <c r="G30" s="71"/>
      <c r="H30" s="72">
        <f ca="1">(((VLOOKUP(B30,INDIRECT(H20),2,0)))+((VLOOKUP(B30,INDIRECT(H20),3,0))*G40))*G30</f>
        <v>0</v>
      </c>
      <c r="J30" s="82" t="s">
        <v>112</v>
      </c>
      <c r="K30" s="82"/>
      <c r="L30" s="82"/>
      <c r="M30" s="82"/>
      <c r="N30" s="82"/>
      <c r="O30" s="82"/>
    </row>
    <row r="31" spans="2:15" ht="12.75" customHeight="1">
      <c r="B31" s="84" t="s">
        <v>31</v>
      </c>
      <c r="C31" s="85"/>
      <c r="D31" s="86"/>
      <c r="E31" s="87"/>
      <c r="F31" s="88"/>
      <c r="G31" s="71"/>
      <c r="H31" s="72">
        <f ca="1">(((VLOOKUP(B31,INDIRECT(H20),2,0)))+((VLOOKUP(B31,INDIRECT(H20),3,0))*G40))*G31</f>
        <v>0</v>
      </c>
      <c r="J31" s="82" t="s">
        <v>113</v>
      </c>
      <c r="K31" s="82"/>
      <c r="L31" s="82"/>
      <c r="M31" s="82"/>
      <c r="N31" s="82"/>
      <c r="O31" s="82"/>
    </row>
    <row r="32" spans="2:15" ht="12.75" customHeight="1">
      <c r="B32" s="84" t="s">
        <v>31</v>
      </c>
      <c r="C32" s="85"/>
      <c r="D32" s="86"/>
      <c r="E32" s="87"/>
      <c r="F32" s="88"/>
      <c r="G32" s="71"/>
      <c r="H32" s="72">
        <f ca="1">(((VLOOKUP(B32,INDIRECT(H20),2,0)))+((VLOOKUP(B32,INDIRECT(H20),3,0))*G40))*G32</f>
        <v>0</v>
      </c>
      <c r="J32" s="83" t="s">
        <v>124</v>
      </c>
      <c r="K32" s="83"/>
      <c r="L32" s="83"/>
      <c r="M32" s="83"/>
      <c r="N32" s="83"/>
      <c r="O32" s="83"/>
    </row>
    <row r="33" spans="2:15" ht="12.75" customHeight="1">
      <c r="B33" s="84" t="s">
        <v>31</v>
      </c>
      <c r="C33" s="85"/>
      <c r="D33" s="86"/>
      <c r="E33" s="87"/>
      <c r="F33" s="88"/>
      <c r="G33" s="71"/>
      <c r="H33" s="72">
        <f ca="1">(((VLOOKUP(B33,INDIRECT(H20),2,0)))+((VLOOKUP(B33,INDIRECT(H20),3,0))*G40))*G33</f>
        <v>0</v>
      </c>
      <c r="J33" s="83" t="s">
        <v>125</v>
      </c>
      <c r="K33" s="83"/>
      <c r="L33" s="83"/>
      <c r="M33" s="83"/>
      <c r="N33" s="83"/>
      <c r="O33" s="83"/>
    </row>
    <row r="34" spans="2:15" ht="12.75" customHeight="1">
      <c r="B34" s="84" t="s">
        <v>31</v>
      </c>
      <c r="C34" s="85"/>
      <c r="D34" s="86"/>
      <c r="E34" s="87"/>
      <c r="F34" s="88"/>
      <c r="G34" s="71"/>
      <c r="H34" s="72">
        <f ca="1">(((VLOOKUP(B34,INDIRECT(H20),2,0)))+((VLOOKUP(B34,INDIRECT(H20),3,0))*G40))*G34</f>
        <v>0</v>
      </c>
      <c r="J34" s="82"/>
      <c r="K34" s="82"/>
      <c r="L34" s="82"/>
      <c r="M34" s="82"/>
      <c r="N34" s="82"/>
      <c r="O34" s="82"/>
    </row>
    <row r="35" spans="2:15" ht="12.75" customHeight="1">
      <c r="B35" s="84" t="s">
        <v>31</v>
      </c>
      <c r="C35" s="85"/>
      <c r="D35" s="86"/>
      <c r="E35" s="87"/>
      <c r="F35" s="88"/>
      <c r="G35" s="71"/>
      <c r="H35" s="72">
        <f ca="1">(((VLOOKUP(B35,INDIRECT(H20),2,0)))+((VLOOKUP(B35,INDIRECT(H20),3,0))*G40))*G35</f>
        <v>0</v>
      </c>
      <c r="J35" s="82"/>
      <c r="K35" s="82"/>
      <c r="L35" s="82"/>
      <c r="M35" s="82"/>
      <c r="N35" s="82"/>
      <c r="O35" s="82"/>
    </row>
    <row r="36" spans="2:15" ht="12.75" customHeight="1">
      <c r="B36" s="84" t="s">
        <v>31</v>
      </c>
      <c r="C36" s="85"/>
      <c r="D36" s="86"/>
      <c r="E36" s="87"/>
      <c r="F36" s="88"/>
      <c r="G36" s="71"/>
      <c r="H36" s="72">
        <f ca="1">(((VLOOKUP(B36,INDIRECT(H20),2,0)))+((VLOOKUP(B36,INDIRECT(H20),3,0))*G40))*G36</f>
        <v>0</v>
      </c>
      <c r="J36" s="82"/>
      <c r="K36" s="82"/>
      <c r="L36" s="82"/>
      <c r="M36" s="82"/>
      <c r="N36" s="82"/>
      <c r="O36" s="82"/>
    </row>
    <row r="37" spans="2:15" ht="12.75" customHeight="1">
      <c r="B37" s="84" t="s">
        <v>31</v>
      </c>
      <c r="C37" s="85"/>
      <c r="D37" s="86"/>
      <c r="E37" s="87"/>
      <c r="F37" s="88"/>
      <c r="G37" s="71"/>
      <c r="H37" s="72">
        <f ca="1">(((VLOOKUP(B37,INDIRECT(H20),2,0)))+((VLOOKUP(B37,INDIRECT(H20),3,0))*G40))*G37</f>
        <v>0</v>
      </c>
      <c r="J37" s="82"/>
      <c r="K37" s="82"/>
      <c r="L37" s="82"/>
      <c r="M37" s="82"/>
      <c r="N37" s="82"/>
      <c r="O37" s="82"/>
    </row>
    <row r="38" spans="2:15" ht="12.75" customHeight="1">
      <c r="B38" s="84" t="s">
        <v>31</v>
      </c>
      <c r="C38" s="85"/>
      <c r="D38" s="86"/>
      <c r="E38" s="87"/>
      <c r="F38" s="88"/>
      <c r="G38" s="71"/>
      <c r="H38" s="72">
        <f ca="1">(((VLOOKUP(B38,INDIRECT(H20),2,0)))+((VLOOKUP(B38,INDIRECT(H20),3,0))*G40))*G38</f>
        <v>0</v>
      </c>
      <c r="J38" s="82"/>
      <c r="K38" s="82"/>
      <c r="L38" s="82"/>
      <c r="M38" s="82"/>
      <c r="N38" s="82"/>
      <c r="O38" s="82"/>
    </row>
    <row r="39" spans="2:15" ht="12.75" customHeight="1">
      <c r="B39" s="159" t="s">
        <v>99</v>
      </c>
      <c r="C39" s="160"/>
      <c r="D39" s="161" t="str">
        <f>H19</f>
        <v>選択してください</v>
      </c>
      <c r="E39" s="160"/>
      <c r="F39" s="162"/>
      <c r="G39" s="64"/>
      <c r="H39" s="72">
        <f>IF(H19="","",VLOOKUP(H19,階料金,2,FALSE))</f>
        <v>0</v>
      </c>
      <c r="J39" s="82"/>
      <c r="K39" s="82"/>
      <c r="L39" s="82"/>
      <c r="M39" s="82"/>
      <c r="N39" s="82"/>
      <c r="O39" s="82"/>
    </row>
    <row r="40" spans="2:15" ht="12.75" customHeight="1">
      <c r="B40" s="163" t="s">
        <v>97</v>
      </c>
      <c r="C40" s="164"/>
      <c r="D40" s="164"/>
      <c r="E40" s="164"/>
      <c r="F40" s="165"/>
      <c r="G40" s="73">
        <f>IF(D41&lt;0,"0",D41)</f>
        <v>0</v>
      </c>
      <c r="H40" s="74"/>
      <c r="J40" s="61"/>
      <c r="K40" s="61"/>
      <c r="L40" s="61"/>
      <c r="M40" s="61"/>
      <c r="N40" s="61"/>
      <c r="O40" s="61"/>
    </row>
    <row r="41" spans="2:15" ht="12.75" customHeight="1">
      <c r="B41" s="67"/>
      <c r="C41" s="67"/>
      <c r="D41" s="75">
        <f>F22-(VLOOKUP(H20,変動料金,2,0))</f>
        <v>0</v>
      </c>
      <c r="E41" s="166" t="s">
        <v>175</v>
      </c>
      <c r="F41" s="167"/>
      <c r="G41" s="146"/>
      <c r="H41" s="168" t="str">
        <f>IF(SUM(G25:G39)&gt;=2,"10000",IF(SUM(G25:G39)&lt;2,"5000"))</f>
        <v>10000</v>
      </c>
      <c r="J41" s="82"/>
      <c r="K41" s="82"/>
      <c r="L41" s="82"/>
      <c r="M41" s="82"/>
      <c r="N41" s="82"/>
      <c r="O41" s="82"/>
    </row>
    <row r="42" spans="2:15" ht="12.75" customHeight="1">
      <c r="B42" s="67"/>
      <c r="C42" s="67"/>
      <c r="D42" s="67"/>
      <c r="E42" s="155"/>
      <c r="F42" s="156"/>
      <c r="G42" s="147"/>
      <c r="H42" s="158"/>
      <c r="J42" s="82" t="s">
        <v>116</v>
      </c>
      <c r="K42" s="82" t="s">
        <v>116</v>
      </c>
      <c r="L42" s="82" t="s">
        <v>116</v>
      </c>
      <c r="M42" s="82" t="s">
        <v>116</v>
      </c>
      <c r="N42" s="82" t="s">
        <v>116</v>
      </c>
      <c r="O42" s="82" t="s">
        <v>116</v>
      </c>
    </row>
    <row r="43" spans="2:15" ht="12.75" customHeight="1">
      <c r="B43" s="67"/>
      <c r="C43" s="67"/>
      <c r="D43" s="67"/>
      <c r="E43" s="155" t="s">
        <v>89</v>
      </c>
      <c r="F43" s="156"/>
      <c r="G43" s="147"/>
      <c r="H43" s="158">
        <f>IF(D17="","",VLOOKUP(D17,配達料,2,FALSE))+H39</f>
        <v>0</v>
      </c>
      <c r="J43" s="82"/>
      <c r="K43" s="82"/>
      <c r="L43" s="82"/>
      <c r="M43" s="82"/>
      <c r="N43" s="82"/>
      <c r="O43" s="82"/>
    </row>
    <row r="44" spans="2:15" ht="12.75" customHeight="1">
      <c r="B44" s="121" t="s">
        <v>88</v>
      </c>
      <c r="C44" s="121"/>
      <c r="D44" s="67"/>
      <c r="E44" s="155"/>
      <c r="F44" s="156"/>
      <c r="G44" s="147"/>
      <c r="H44" s="158"/>
      <c r="J44" s="82" t="s">
        <v>117</v>
      </c>
      <c r="K44" s="82" t="s">
        <v>117</v>
      </c>
      <c r="L44" s="82" t="s">
        <v>117</v>
      </c>
      <c r="M44" s="82" t="s">
        <v>117</v>
      </c>
      <c r="N44" s="82" t="s">
        <v>117</v>
      </c>
      <c r="O44" s="82" t="s">
        <v>117</v>
      </c>
    </row>
    <row r="45" spans="2:15" ht="12.75" customHeight="1">
      <c r="B45" s="122"/>
      <c r="C45" s="122"/>
      <c r="D45" s="67"/>
      <c r="E45" s="155" t="s">
        <v>45</v>
      </c>
      <c r="F45" s="156"/>
      <c r="G45" s="148">
        <v>0.08</v>
      </c>
      <c r="H45" s="158">
        <f>(G47*1.08)-G47</f>
        <v>3000</v>
      </c>
      <c r="J45" s="82" t="s">
        <v>123</v>
      </c>
      <c r="K45" s="82" t="s">
        <v>118</v>
      </c>
      <c r="L45" s="82" t="s">
        <v>118</v>
      </c>
      <c r="M45" s="82" t="s">
        <v>118</v>
      </c>
      <c r="N45" s="82" t="s">
        <v>118</v>
      </c>
      <c r="O45" s="82" t="s">
        <v>118</v>
      </c>
    </row>
    <row r="46" spans="2:15" ht="12.75" customHeight="1">
      <c r="B46" s="149" t="s">
        <v>100</v>
      </c>
      <c r="C46" s="150"/>
      <c r="D46" s="67"/>
      <c r="E46" s="155"/>
      <c r="F46" s="156"/>
      <c r="G46" s="148"/>
      <c r="H46" s="158"/>
      <c r="J46" s="82" t="s">
        <v>114</v>
      </c>
      <c r="K46" s="82" t="s">
        <v>114</v>
      </c>
      <c r="L46" s="82" t="s">
        <v>114</v>
      </c>
      <c r="M46" s="82" t="s">
        <v>114</v>
      </c>
      <c r="N46" s="82" t="s">
        <v>114</v>
      </c>
      <c r="O46" s="82" t="s">
        <v>114</v>
      </c>
    </row>
    <row r="47" spans="2:15" ht="12.75" customHeight="1">
      <c r="B47" s="151"/>
      <c r="C47" s="152"/>
      <c r="D47" s="67"/>
      <c r="E47" s="155" t="s">
        <v>90</v>
      </c>
      <c r="F47" s="156"/>
      <c r="G47" s="157">
        <f>SUM(H25:H38,H43)</f>
        <v>37500</v>
      </c>
      <c r="H47" s="158"/>
      <c r="J47" s="82"/>
      <c r="K47" s="82"/>
      <c r="L47" s="82"/>
      <c r="M47" s="82"/>
      <c r="N47" s="82"/>
      <c r="O47" s="82"/>
    </row>
    <row r="48" spans="2:15" ht="12.75" customHeight="1">
      <c r="B48" s="153"/>
      <c r="C48" s="154"/>
      <c r="D48" s="67"/>
      <c r="E48" s="155"/>
      <c r="F48" s="156"/>
      <c r="G48" s="157"/>
      <c r="H48" s="158"/>
      <c r="J48" s="82" t="s">
        <v>119</v>
      </c>
      <c r="K48" s="82" t="s">
        <v>119</v>
      </c>
      <c r="L48" s="82" t="s">
        <v>119</v>
      </c>
      <c r="M48" s="82" t="s">
        <v>119</v>
      </c>
      <c r="N48" s="82" t="s">
        <v>119</v>
      </c>
      <c r="O48" s="82" t="s">
        <v>119</v>
      </c>
    </row>
    <row r="49" spans="2:15" ht="12.75" customHeight="1">
      <c r="B49" s="67"/>
      <c r="C49" s="67"/>
      <c r="D49" s="67"/>
      <c r="E49" s="155" t="s">
        <v>127</v>
      </c>
      <c r="F49" s="156"/>
      <c r="G49" s="170">
        <f>SUM(G47,H45)+H41</f>
        <v>50500</v>
      </c>
      <c r="H49" s="171"/>
      <c r="J49" s="82" t="s">
        <v>115</v>
      </c>
      <c r="K49" s="82" t="s">
        <v>115</v>
      </c>
      <c r="L49" s="82" t="s">
        <v>115</v>
      </c>
      <c r="M49" s="82" t="s">
        <v>115</v>
      </c>
      <c r="N49" s="82" t="s">
        <v>115</v>
      </c>
      <c r="O49" s="82" t="s">
        <v>115</v>
      </c>
    </row>
    <row r="50" spans="2:15" ht="12.75" customHeight="1">
      <c r="B50" s="67"/>
      <c r="C50" s="67"/>
      <c r="D50" s="67"/>
      <c r="E50" s="169"/>
      <c r="F50" s="125"/>
      <c r="G50" s="172"/>
      <c r="H50" s="173"/>
      <c r="J50" s="82"/>
      <c r="K50" s="82"/>
      <c r="L50" s="82"/>
      <c r="M50" s="82"/>
      <c r="N50" s="82"/>
      <c r="O50" s="82"/>
    </row>
    <row r="51" spans="2:15" ht="12.75" customHeight="1">
      <c r="B51" s="67"/>
      <c r="C51" s="67"/>
      <c r="D51" s="67"/>
      <c r="E51" s="67"/>
      <c r="F51" s="67"/>
      <c r="G51" s="67"/>
      <c r="H51" s="76"/>
      <c r="J51" s="82"/>
      <c r="K51" s="82"/>
      <c r="L51" s="82"/>
      <c r="M51" s="82"/>
      <c r="N51" s="82"/>
      <c r="O51" s="82"/>
    </row>
    <row r="52" spans="2:15" s="77" customFormat="1" ht="12.75" customHeight="1">
      <c r="B52" s="80" t="s">
        <v>72</v>
      </c>
      <c r="C52" s="80"/>
      <c r="D52" s="80"/>
      <c r="E52" s="80"/>
      <c r="F52" s="80"/>
      <c r="G52" s="80"/>
      <c r="H52" s="80"/>
      <c r="J52" s="82" t="s">
        <v>120</v>
      </c>
      <c r="K52" s="82"/>
      <c r="L52" s="82"/>
      <c r="M52" s="82"/>
      <c r="N52" s="82"/>
      <c r="O52" s="82"/>
    </row>
    <row r="53" spans="2:15" s="77" customFormat="1" ht="12.75" customHeight="1">
      <c r="B53" s="80" t="s">
        <v>71</v>
      </c>
      <c r="C53" s="80"/>
      <c r="D53" s="80"/>
      <c r="E53" s="80"/>
      <c r="F53" s="80"/>
      <c r="G53" s="80"/>
      <c r="H53" s="80"/>
      <c r="J53" s="82" t="s">
        <v>121</v>
      </c>
      <c r="K53" s="82"/>
      <c r="L53" s="82"/>
      <c r="M53" s="82"/>
      <c r="N53" s="82"/>
      <c r="O53" s="82"/>
    </row>
    <row r="54" spans="2:15" s="77" customFormat="1" ht="12.75" customHeight="1">
      <c r="B54" s="80" t="s">
        <v>86</v>
      </c>
      <c r="C54" s="80"/>
      <c r="D54" s="80"/>
      <c r="E54" s="80"/>
      <c r="F54" s="80"/>
      <c r="G54" s="80"/>
      <c r="H54" s="80"/>
      <c r="J54" s="82"/>
      <c r="K54" s="82"/>
      <c r="L54" s="82"/>
      <c r="M54" s="82"/>
      <c r="N54" s="82"/>
      <c r="O54" s="82"/>
    </row>
    <row r="55" spans="2:15" s="77" customFormat="1" ht="12.75" customHeight="1">
      <c r="B55" s="80" t="s">
        <v>46</v>
      </c>
      <c r="C55" s="80"/>
      <c r="D55" s="80"/>
      <c r="E55" s="80"/>
      <c r="F55" s="80"/>
      <c r="G55" s="80"/>
      <c r="H55" s="80"/>
      <c r="J55" s="82" t="s">
        <v>122</v>
      </c>
      <c r="K55" s="82"/>
      <c r="L55" s="82"/>
      <c r="M55" s="82"/>
      <c r="N55" s="82"/>
      <c r="O55" s="82"/>
    </row>
    <row r="56" spans="2:15" s="77" customFormat="1" ht="12.75" customHeight="1">
      <c r="B56" s="80" t="s">
        <v>48</v>
      </c>
      <c r="C56" s="80"/>
      <c r="D56" s="80"/>
      <c r="E56" s="80"/>
      <c r="F56" s="80"/>
      <c r="G56" s="80"/>
      <c r="H56" s="80"/>
      <c r="J56" s="82"/>
      <c r="K56" s="82"/>
      <c r="L56" s="82"/>
      <c r="M56" s="82"/>
      <c r="N56" s="82"/>
      <c r="O56" s="82"/>
    </row>
    <row r="57" spans="2:15" s="77" customFormat="1" ht="12.75" customHeight="1">
      <c r="B57" s="80" t="s">
        <v>47</v>
      </c>
      <c r="C57" s="80"/>
      <c r="D57" s="80"/>
      <c r="E57" s="80"/>
      <c r="F57" s="80"/>
      <c r="G57" s="80"/>
      <c r="H57" s="80"/>
      <c r="J57" s="82"/>
      <c r="K57" s="82"/>
      <c r="L57" s="82"/>
      <c r="M57" s="82"/>
      <c r="N57" s="82"/>
      <c r="O57" s="82"/>
    </row>
    <row r="58" spans="2:15" s="77" customFormat="1" ht="12.75" customHeight="1">
      <c r="B58" s="80" t="s">
        <v>49</v>
      </c>
      <c r="C58" s="80"/>
      <c r="D58" s="80"/>
      <c r="E58" s="80"/>
      <c r="F58" s="80"/>
      <c r="G58" s="80"/>
      <c r="H58" s="80"/>
      <c r="J58" s="82"/>
      <c r="K58" s="82"/>
      <c r="L58" s="82"/>
      <c r="M58" s="82"/>
      <c r="N58" s="82"/>
      <c r="O58" s="82"/>
    </row>
    <row r="59" spans="2:15" s="77" customFormat="1" ht="12.75" customHeight="1">
      <c r="B59" s="80" t="s">
        <v>73</v>
      </c>
      <c r="C59" s="80"/>
      <c r="D59" s="80"/>
      <c r="E59" s="80"/>
      <c r="F59" s="80"/>
      <c r="G59" s="80"/>
      <c r="H59" s="80"/>
      <c r="J59" s="60"/>
      <c r="K59" s="60"/>
      <c r="L59" s="60"/>
      <c r="M59" s="60"/>
      <c r="N59" s="60"/>
      <c r="O59" s="60"/>
    </row>
    <row r="60" ht="14.25">
      <c r="J60" s="78"/>
    </row>
    <row r="61" ht="14.25">
      <c r="J61" s="78"/>
    </row>
    <row r="62" ht="14.25">
      <c r="J62" s="78"/>
    </row>
    <row r="63" ht="14.25">
      <c r="J63" s="79"/>
    </row>
    <row r="64" ht="14.25">
      <c r="J64" s="79"/>
    </row>
    <row r="65" ht="14.25">
      <c r="J65" s="79"/>
    </row>
  </sheetData>
  <sheetProtection selectLockedCells="1"/>
  <mergeCells count="143">
    <mergeCell ref="B33:C33"/>
    <mergeCell ref="D33:F33"/>
    <mergeCell ref="B34:C34"/>
    <mergeCell ref="D34:F34"/>
    <mergeCell ref="B30:C30"/>
    <mergeCell ref="D30:F30"/>
    <mergeCell ref="B31:C31"/>
    <mergeCell ref="D31:F31"/>
    <mergeCell ref="B32:C32"/>
    <mergeCell ref="D32:F32"/>
    <mergeCell ref="B44:C45"/>
    <mergeCell ref="E45:F46"/>
    <mergeCell ref="E41:F42"/>
    <mergeCell ref="H45:H46"/>
    <mergeCell ref="H41:H42"/>
    <mergeCell ref="E49:F50"/>
    <mergeCell ref="G49:H50"/>
    <mergeCell ref="E43:F44"/>
    <mergeCell ref="G43:G44"/>
    <mergeCell ref="H43:H44"/>
    <mergeCell ref="D35:F35"/>
    <mergeCell ref="G45:G46"/>
    <mergeCell ref="B38:C38"/>
    <mergeCell ref="D38:F38"/>
    <mergeCell ref="B46:C48"/>
    <mergeCell ref="E47:F48"/>
    <mergeCell ref="G47:H48"/>
    <mergeCell ref="B39:C39"/>
    <mergeCell ref="D39:F39"/>
    <mergeCell ref="B40:F40"/>
    <mergeCell ref="B26:C26"/>
    <mergeCell ref="D26:F26"/>
    <mergeCell ref="B27:C27"/>
    <mergeCell ref="D27:F27"/>
    <mergeCell ref="G41:G42"/>
    <mergeCell ref="B28:C28"/>
    <mergeCell ref="D28:F28"/>
    <mergeCell ref="B29:C29"/>
    <mergeCell ref="D29:F29"/>
    <mergeCell ref="B35:C35"/>
    <mergeCell ref="B23:C24"/>
    <mergeCell ref="D23:F24"/>
    <mergeCell ref="G23:G24"/>
    <mergeCell ref="H23:H24"/>
    <mergeCell ref="B25:C25"/>
    <mergeCell ref="D25:F25"/>
    <mergeCell ref="E20:E21"/>
    <mergeCell ref="F20:F21"/>
    <mergeCell ref="H20:H21"/>
    <mergeCell ref="G20:G21"/>
    <mergeCell ref="B17:C19"/>
    <mergeCell ref="E19:G19"/>
    <mergeCell ref="B54:H54"/>
    <mergeCell ref="B2:H3"/>
    <mergeCell ref="G4:H4"/>
    <mergeCell ref="C5:G5"/>
    <mergeCell ref="H5:H7"/>
    <mergeCell ref="B6:B7"/>
    <mergeCell ref="C6:G7"/>
    <mergeCell ref="B8:C9"/>
    <mergeCell ref="D8:H9"/>
    <mergeCell ref="B13:C13"/>
    <mergeCell ref="B52:H52"/>
    <mergeCell ref="B10:C11"/>
    <mergeCell ref="D10:H11"/>
    <mergeCell ref="B12:C12"/>
    <mergeCell ref="D12:H12"/>
    <mergeCell ref="B53:H53"/>
    <mergeCell ref="D13:H13"/>
    <mergeCell ref="B14:C15"/>
    <mergeCell ref="B16:C16"/>
    <mergeCell ref="D16:H16"/>
    <mergeCell ref="B36:C36"/>
    <mergeCell ref="D36:F36"/>
    <mergeCell ref="B37:C37"/>
    <mergeCell ref="D37:F37"/>
    <mergeCell ref="C4:F4"/>
    <mergeCell ref="D14:H15"/>
    <mergeCell ref="D17:D18"/>
    <mergeCell ref="E17:H18"/>
    <mergeCell ref="B20:C21"/>
    <mergeCell ref="D20:D21"/>
    <mergeCell ref="J5:O5"/>
    <mergeCell ref="J6:O6"/>
    <mergeCell ref="J12:O12"/>
    <mergeCell ref="J7:O7"/>
    <mergeCell ref="J2:O2"/>
    <mergeCell ref="J3:O3"/>
    <mergeCell ref="J4:O4"/>
    <mergeCell ref="J8:O8"/>
    <mergeCell ref="J9:O9"/>
    <mergeCell ref="J20:O20"/>
    <mergeCell ref="J15:O15"/>
    <mergeCell ref="J17:O17"/>
    <mergeCell ref="J11:O11"/>
    <mergeCell ref="J10:O10"/>
    <mergeCell ref="J13:O13"/>
    <mergeCell ref="J16:O16"/>
    <mergeCell ref="J18:O18"/>
    <mergeCell ref="J37:O37"/>
    <mergeCell ref="J25:O25"/>
    <mergeCell ref="J27:O27"/>
    <mergeCell ref="J28:O28"/>
    <mergeCell ref="J29:O29"/>
    <mergeCell ref="J30:O30"/>
    <mergeCell ref="J31:O31"/>
    <mergeCell ref="J26:O26"/>
    <mergeCell ref="J38:O38"/>
    <mergeCell ref="J39:O39"/>
    <mergeCell ref="J41:O41"/>
    <mergeCell ref="J46:O46"/>
    <mergeCell ref="J49:O49"/>
    <mergeCell ref="J32:O32"/>
    <mergeCell ref="J33:O33"/>
    <mergeCell ref="J34:O34"/>
    <mergeCell ref="J35:O35"/>
    <mergeCell ref="J36:O36"/>
    <mergeCell ref="J54:O54"/>
    <mergeCell ref="J42:O42"/>
    <mergeCell ref="J44:O44"/>
    <mergeCell ref="J45:O45"/>
    <mergeCell ref="J48:O48"/>
    <mergeCell ref="J43:O43"/>
    <mergeCell ref="J56:O56"/>
    <mergeCell ref="J57:O57"/>
    <mergeCell ref="J58:O58"/>
    <mergeCell ref="J14:O14"/>
    <mergeCell ref="J19:O19"/>
    <mergeCell ref="J23:O23"/>
    <mergeCell ref="J51:O51"/>
    <mergeCell ref="J50:O50"/>
    <mergeCell ref="J52:O52"/>
    <mergeCell ref="J53:O53"/>
    <mergeCell ref="B59:H59"/>
    <mergeCell ref="B58:H58"/>
    <mergeCell ref="B57:H57"/>
    <mergeCell ref="B56:H56"/>
    <mergeCell ref="B55:H55"/>
    <mergeCell ref="J21:O21"/>
    <mergeCell ref="J22:O22"/>
    <mergeCell ref="J24:O24"/>
    <mergeCell ref="J47:O47"/>
    <mergeCell ref="J55:O55"/>
  </mergeCells>
  <dataValidations count="5">
    <dataValidation type="list" allowBlank="1" showInputMessage="1" showErrorMessage="1" sqref="B25:C38">
      <formula1>レンタル</formula1>
    </dataValidation>
    <dataValidation type="list" allowBlank="1" showInputMessage="1" showErrorMessage="1" promptTitle="クレジットカード" prompt="※当店は分割ができません、分割希望の場合一度お問い合わせください※" sqref="B46:C48">
      <formula1>支払い方法</formula1>
    </dataValidation>
    <dataValidation type="list" allowBlank="1" showInputMessage="1" showErrorMessage="1" promptTitle="プルダウンより選択ください" prompt="直接入力でなく、右の▼をクリックして選んでください。" sqref="H20:H21">
      <formula1>プラン</formula1>
    </dataValidation>
    <dataValidation type="list" allowBlank="1" showInputMessage="1" showErrorMessage="1" sqref="H19">
      <formula1>階</formula1>
    </dataValidation>
    <dataValidation type="list" allowBlank="1" showInputMessage="1" showErrorMessage="1" sqref="D17:D18">
      <formula1>住所①</formula1>
    </dataValidation>
  </dataValidations>
  <printOptions/>
  <pageMargins left="0.8267716535433072" right="0.2362204724409449" top="0.3937007874015748" bottom="0" header="0" footer="0"/>
  <pageSetup blackAndWhite="1" fitToWidth="5" horizontalDpi="600" verticalDpi="600" orientation="portrait" paperSize="9" scale="11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S63"/>
  <sheetViews>
    <sheetView zoomScale="85" zoomScaleNormal="85" zoomScalePageLayoutView="0" workbookViewId="0" topLeftCell="A1">
      <selection activeCell="AD12" sqref="AD12"/>
    </sheetView>
  </sheetViews>
  <sheetFormatPr defaultColWidth="9.00390625" defaultRowHeight="13.5"/>
  <cols>
    <col min="1" max="8" width="9.00390625" style="1" customWidth="1"/>
    <col min="9" max="9" width="20.625" style="1" customWidth="1"/>
    <col min="10" max="11" width="9.00390625" style="38" customWidth="1"/>
    <col min="12" max="12" width="20.625" style="1" customWidth="1"/>
    <col min="13" max="14" width="9.00390625" style="38" customWidth="1"/>
    <col min="15" max="15" width="20.625" style="1" customWidth="1"/>
    <col min="16" max="17" width="9.00390625" style="38" customWidth="1"/>
    <col min="18" max="18" width="20.625" style="1" customWidth="1"/>
    <col min="19" max="20" width="9.00390625" style="38" customWidth="1"/>
    <col min="21" max="21" width="20.625" style="1" customWidth="1"/>
    <col min="22" max="23" width="9.00390625" style="38" customWidth="1"/>
    <col min="24" max="24" width="20.625" style="1" customWidth="1"/>
    <col min="25" max="26" width="9.00390625" style="38" customWidth="1"/>
    <col min="27" max="27" width="18.25390625" style="59" customWidth="1"/>
    <col min="28" max="29" width="9.00390625" style="59" customWidth="1"/>
    <col min="30" max="30" width="18.25390625" style="59" customWidth="1"/>
    <col min="31" max="32" width="9.00390625" style="59" customWidth="1"/>
    <col min="33" max="33" width="9.00390625" style="1" customWidth="1"/>
    <col min="34" max="34" width="9.00390625" style="6" customWidth="1"/>
    <col min="35" max="16384" width="9.00390625" style="1" customWidth="1"/>
  </cols>
  <sheetData>
    <row r="1" spans="1:37" ht="19.5" customHeight="1" thickBot="1">
      <c r="A1" s="1" t="s">
        <v>163</v>
      </c>
      <c r="B1" s="1">
        <v>0</v>
      </c>
      <c r="C1" s="1" t="s">
        <v>100</v>
      </c>
      <c r="E1" s="1">
        <v>0</v>
      </c>
      <c r="F1" s="2" t="s">
        <v>26</v>
      </c>
      <c r="G1" s="2">
        <v>0</v>
      </c>
      <c r="I1" s="174" t="s">
        <v>11</v>
      </c>
      <c r="J1" s="175"/>
      <c r="K1" s="3"/>
      <c r="L1" s="174" t="s">
        <v>12</v>
      </c>
      <c r="M1" s="175"/>
      <c r="N1" s="3"/>
      <c r="O1" s="174" t="s">
        <v>13</v>
      </c>
      <c r="P1" s="175"/>
      <c r="Q1" s="3"/>
      <c r="R1" s="174" t="s">
        <v>14</v>
      </c>
      <c r="S1" s="175"/>
      <c r="T1" s="3"/>
      <c r="U1" s="174" t="s">
        <v>85</v>
      </c>
      <c r="V1" s="175"/>
      <c r="W1" s="3"/>
      <c r="X1" s="174" t="s">
        <v>16</v>
      </c>
      <c r="Y1" s="175"/>
      <c r="Z1" s="4"/>
      <c r="AA1" s="42" t="s">
        <v>157</v>
      </c>
      <c r="AB1" s="43"/>
      <c r="AC1" s="44"/>
      <c r="AD1" s="45" t="s">
        <v>158</v>
      </c>
      <c r="AE1" s="45"/>
      <c r="AF1" s="45"/>
      <c r="AG1" s="5" t="s">
        <v>29</v>
      </c>
      <c r="AI1" s="176" t="s">
        <v>33</v>
      </c>
      <c r="AJ1" s="176"/>
      <c r="AK1" s="1" t="s">
        <v>51</v>
      </c>
    </row>
    <row r="2" spans="1:37" ht="19.5" customHeight="1">
      <c r="A2" s="1" t="s">
        <v>0</v>
      </c>
      <c r="B2" s="1">
        <v>3000</v>
      </c>
      <c r="C2" s="1" t="s">
        <v>31</v>
      </c>
      <c r="D2" s="1">
        <v>0</v>
      </c>
      <c r="E2" s="1">
        <v>1</v>
      </c>
      <c r="F2" s="2" t="s">
        <v>12</v>
      </c>
      <c r="G2" s="2">
        <v>1</v>
      </c>
      <c r="I2" s="7" t="s">
        <v>31</v>
      </c>
      <c r="J2" s="8">
        <v>0</v>
      </c>
      <c r="K2" s="8">
        <v>0</v>
      </c>
      <c r="L2" s="7" t="s">
        <v>31</v>
      </c>
      <c r="M2" s="8">
        <v>0</v>
      </c>
      <c r="N2" s="8">
        <v>0</v>
      </c>
      <c r="O2" s="7" t="s">
        <v>31</v>
      </c>
      <c r="P2" s="8">
        <v>0</v>
      </c>
      <c r="Q2" s="8">
        <v>0</v>
      </c>
      <c r="R2" s="7" t="s">
        <v>31</v>
      </c>
      <c r="S2" s="8">
        <v>0</v>
      </c>
      <c r="T2" s="8">
        <v>0</v>
      </c>
      <c r="U2" s="7" t="s">
        <v>31</v>
      </c>
      <c r="V2" s="8">
        <v>0</v>
      </c>
      <c r="W2" s="8">
        <v>0</v>
      </c>
      <c r="X2" s="7" t="s">
        <v>31</v>
      </c>
      <c r="Y2" s="8">
        <v>0</v>
      </c>
      <c r="Z2" s="8">
        <v>0</v>
      </c>
      <c r="AA2" s="46" t="s">
        <v>140</v>
      </c>
      <c r="AB2" s="41">
        <v>0</v>
      </c>
      <c r="AC2" s="47">
        <v>0</v>
      </c>
      <c r="AD2" s="46" t="s">
        <v>140</v>
      </c>
      <c r="AE2" s="41"/>
      <c r="AF2" s="41"/>
      <c r="AG2" s="7" t="s">
        <v>10</v>
      </c>
      <c r="AH2" s="9"/>
      <c r="AI2" s="1" t="s">
        <v>34</v>
      </c>
      <c r="AJ2" s="1">
        <v>5000</v>
      </c>
      <c r="AK2" s="10" t="s">
        <v>52</v>
      </c>
    </row>
    <row r="3" spans="1:37" ht="19.5" customHeight="1">
      <c r="A3" s="1" t="s">
        <v>1</v>
      </c>
      <c r="B3" s="1">
        <v>3000</v>
      </c>
      <c r="C3" s="1" t="s">
        <v>159</v>
      </c>
      <c r="D3" s="1">
        <v>0</v>
      </c>
      <c r="E3" s="1">
        <v>2</v>
      </c>
      <c r="F3" s="2" t="s">
        <v>27</v>
      </c>
      <c r="G3" s="2">
        <v>3</v>
      </c>
      <c r="I3" s="11" t="s">
        <v>181</v>
      </c>
      <c r="J3" s="12">
        <v>6000</v>
      </c>
      <c r="K3" s="8">
        <v>0</v>
      </c>
      <c r="L3" s="11" t="s">
        <v>181</v>
      </c>
      <c r="M3" s="12">
        <v>8000</v>
      </c>
      <c r="N3" s="13">
        <v>8000</v>
      </c>
      <c r="O3" s="11" t="s">
        <v>181</v>
      </c>
      <c r="P3" s="12">
        <v>12000</v>
      </c>
      <c r="Q3" s="13">
        <v>4000</v>
      </c>
      <c r="R3" s="11" t="s">
        <v>181</v>
      </c>
      <c r="S3" s="12">
        <v>15000</v>
      </c>
      <c r="T3" s="13">
        <v>2500</v>
      </c>
      <c r="U3" s="11" t="s">
        <v>181</v>
      </c>
      <c r="V3" s="12">
        <v>18500</v>
      </c>
      <c r="W3" s="13">
        <v>1500</v>
      </c>
      <c r="X3" s="11" t="s">
        <v>181</v>
      </c>
      <c r="Y3" s="12">
        <v>26000</v>
      </c>
      <c r="Z3" s="13">
        <v>1100</v>
      </c>
      <c r="AA3" s="11" t="s">
        <v>181</v>
      </c>
      <c r="AB3" s="49">
        <v>33000</v>
      </c>
      <c r="AC3" s="50">
        <v>900</v>
      </c>
      <c r="AD3" s="11" t="s">
        <v>181</v>
      </c>
      <c r="AE3" s="49">
        <v>38000</v>
      </c>
      <c r="AF3" s="49">
        <v>800</v>
      </c>
      <c r="AG3" s="11" t="s">
        <v>181</v>
      </c>
      <c r="AH3" s="14"/>
      <c r="AI3" s="1" t="s">
        <v>35</v>
      </c>
      <c r="AJ3" s="1">
        <v>10000</v>
      </c>
      <c r="AK3" s="15" t="s">
        <v>57</v>
      </c>
    </row>
    <row r="4" spans="1:37" ht="19.5" customHeight="1">
      <c r="A4" s="1" t="s">
        <v>2</v>
      </c>
      <c r="B4" s="1">
        <v>3000</v>
      </c>
      <c r="C4" s="1" t="s">
        <v>160</v>
      </c>
      <c r="D4" s="1">
        <v>500</v>
      </c>
      <c r="E4" s="1">
        <v>3</v>
      </c>
      <c r="F4" s="2" t="s">
        <v>32</v>
      </c>
      <c r="G4" s="2">
        <v>6</v>
      </c>
      <c r="I4" s="11" t="s">
        <v>141</v>
      </c>
      <c r="J4" s="12">
        <v>8000</v>
      </c>
      <c r="K4" s="8">
        <v>0</v>
      </c>
      <c r="L4" s="11" t="s">
        <v>141</v>
      </c>
      <c r="M4" s="12">
        <v>10000</v>
      </c>
      <c r="N4" s="13">
        <v>10000</v>
      </c>
      <c r="O4" s="11" t="s">
        <v>141</v>
      </c>
      <c r="P4" s="12">
        <v>14000</v>
      </c>
      <c r="Q4" s="13">
        <v>4600</v>
      </c>
      <c r="R4" s="11" t="s">
        <v>141</v>
      </c>
      <c r="S4" s="12">
        <v>18000</v>
      </c>
      <c r="T4" s="13">
        <v>3000</v>
      </c>
      <c r="U4" s="11" t="s">
        <v>141</v>
      </c>
      <c r="V4" s="12">
        <v>22000</v>
      </c>
      <c r="W4" s="13">
        <v>1800</v>
      </c>
      <c r="X4" s="11" t="s">
        <v>141</v>
      </c>
      <c r="Y4" s="12">
        <v>32000</v>
      </c>
      <c r="Z4" s="13">
        <v>1300</v>
      </c>
      <c r="AA4" s="48" t="s">
        <v>141</v>
      </c>
      <c r="AB4" s="49">
        <v>37000</v>
      </c>
      <c r="AC4" s="50">
        <v>1000</v>
      </c>
      <c r="AD4" s="48" t="s">
        <v>141</v>
      </c>
      <c r="AE4" s="49">
        <v>43000</v>
      </c>
      <c r="AF4" s="49">
        <v>900</v>
      </c>
      <c r="AG4" s="11" t="s">
        <v>60</v>
      </c>
      <c r="AH4" s="14"/>
      <c r="AI4" s="1" t="s">
        <v>83</v>
      </c>
      <c r="AJ4" s="1">
        <v>0</v>
      </c>
      <c r="AK4" s="16" t="s">
        <v>56</v>
      </c>
    </row>
    <row r="5" spans="1:37" ht="19.5" customHeight="1">
      <c r="A5" s="1" t="s">
        <v>81</v>
      </c>
      <c r="B5" s="1">
        <v>4000</v>
      </c>
      <c r="C5" s="1" t="s">
        <v>161</v>
      </c>
      <c r="D5" s="1">
        <v>1000</v>
      </c>
      <c r="E5" s="1">
        <v>4</v>
      </c>
      <c r="F5" s="2" t="s">
        <v>15</v>
      </c>
      <c r="G5" s="2">
        <v>12</v>
      </c>
      <c r="I5" s="11" t="s">
        <v>142</v>
      </c>
      <c r="J5" s="12">
        <v>12000</v>
      </c>
      <c r="K5" s="8">
        <v>0</v>
      </c>
      <c r="L5" s="11" t="s">
        <v>142</v>
      </c>
      <c r="M5" s="12">
        <v>15000</v>
      </c>
      <c r="N5" s="13">
        <v>15000</v>
      </c>
      <c r="O5" s="11" t="s">
        <v>142</v>
      </c>
      <c r="P5" s="12">
        <v>25000</v>
      </c>
      <c r="Q5" s="13">
        <v>8300</v>
      </c>
      <c r="R5" s="11" t="s">
        <v>142</v>
      </c>
      <c r="S5" s="12">
        <v>34000</v>
      </c>
      <c r="T5" s="13">
        <v>5700</v>
      </c>
      <c r="U5" s="11" t="s">
        <v>142</v>
      </c>
      <c r="V5" s="12">
        <v>45000</v>
      </c>
      <c r="W5" s="13">
        <v>3800</v>
      </c>
      <c r="X5" s="11" t="s">
        <v>142</v>
      </c>
      <c r="Y5" s="12">
        <v>63000</v>
      </c>
      <c r="Z5" s="13">
        <v>2600</v>
      </c>
      <c r="AA5" s="48" t="s">
        <v>142</v>
      </c>
      <c r="AB5" s="49">
        <v>70000</v>
      </c>
      <c r="AC5" s="50">
        <v>1900</v>
      </c>
      <c r="AD5" s="48" t="s">
        <v>142</v>
      </c>
      <c r="AE5" s="49">
        <v>78000</v>
      </c>
      <c r="AF5" s="49">
        <v>1600</v>
      </c>
      <c r="AG5" s="11" t="s">
        <v>61</v>
      </c>
      <c r="AH5" s="14"/>
      <c r="AK5" s="16" t="s">
        <v>55</v>
      </c>
    </row>
    <row r="6" spans="1:37" ht="19.5" customHeight="1">
      <c r="A6" s="1" t="s">
        <v>3</v>
      </c>
      <c r="B6" s="1">
        <v>4000</v>
      </c>
      <c r="C6" s="1" t="s">
        <v>162</v>
      </c>
      <c r="D6" s="1">
        <v>1500</v>
      </c>
      <c r="E6" s="1">
        <v>5</v>
      </c>
      <c r="F6" s="2" t="s">
        <v>28</v>
      </c>
      <c r="G6" s="2">
        <v>24</v>
      </c>
      <c r="I6" s="11" t="s">
        <v>143</v>
      </c>
      <c r="J6" s="12">
        <v>17000</v>
      </c>
      <c r="K6" s="8">
        <v>0</v>
      </c>
      <c r="L6" s="11" t="s">
        <v>143</v>
      </c>
      <c r="M6" s="12">
        <v>20000</v>
      </c>
      <c r="N6" s="13">
        <v>20000</v>
      </c>
      <c r="O6" s="11" t="s">
        <v>143</v>
      </c>
      <c r="P6" s="12">
        <v>40000</v>
      </c>
      <c r="Q6" s="13">
        <v>13300</v>
      </c>
      <c r="R6" s="11" t="s">
        <v>143</v>
      </c>
      <c r="S6" s="12">
        <v>51000</v>
      </c>
      <c r="T6" s="13">
        <v>8500</v>
      </c>
      <c r="U6" s="11" t="s">
        <v>143</v>
      </c>
      <c r="V6" s="12">
        <v>65000</v>
      </c>
      <c r="W6" s="13">
        <v>5400</v>
      </c>
      <c r="X6" s="11" t="s">
        <v>143</v>
      </c>
      <c r="Y6" s="12">
        <v>95000</v>
      </c>
      <c r="Z6" s="13">
        <v>4000</v>
      </c>
      <c r="AA6" s="48" t="s">
        <v>143</v>
      </c>
      <c r="AB6" s="49">
        <v>100000</v>
      </c>
      <c r="AC6" s="50">
        <v>2800</v>
      </c>
      <c r="AD6" s="48" t="s">
        <v>143</v>
      </c>
      <c r="AE6" s="49">
        <v>120000</v>
      </c>
      <c r="AF6" s="49">
        <v>2500</v>
      </c>
      <c r="AG6" s="11" t="s">
        <v>62</v>
      </c>
      <c r="AH6" s="14"/>
      <c r="AK6" s="16" t="s">
        <v>54</v>
      </c>
    </row>
    <row r="7" spans="1:71" ht="19.5" customHeight="1">
      <c r="A7" s="1" t="s">
        <v>4</v>
      </c>
      <c r="B7" s="1">
        <v>4000</v>
      </c>
      <c r="E7" s="1">
        <v>6</v>
      </c>
      <c r="F7" s="2" t="s">
        <v>157</v>
      </c>
      <c r="G7" s="2">
        <v>36</v>
      </c>
      <c r="H7" s="2"/>
      <c r="I7" s="19" t="s">
        <v>17</v>
      </c>
      <c r="J7" s="20">
        <v>4000</v>
      </c>
      <c r="K7" s="8">
        <v>0</v>
      </c>
      <c r="L7" s="19" t="s">
        <v>17</v>
      </c>
      <c r="M7" s="20">
        <v>6000</v>
      </c>
      <c r="N7" s="21">
        <v>4000</v>
      </c>
      <c r="O7" s="19" t="s">
        <v>17</v>
      </c>
      <c r="P7" s="20">
        <v>10000</v>
      </c>
      <c r="Q7" s="22">
        <v>3300</v>
      </c>
      <c r="R7" s="19" t="s">
        <v>17</v>
      </c>
      <c r="S7" s="20">
        <v>13000</v>
      </c>
      <c r="T7" s="22">
        <v>2200</v>
      </c>
      <c r="U7" s="19" t="s">
        <v>17</v>
      </c>
      <c r="V7" s="20">
        <v>15500</v>
      </c>
      <c r="W7" s="22">
        <v>1300</v>
      </c>
      <c r="X7" s="19" t="s">
        <v>17</v>
      </c>
      <c r="Y7" s="20">
        <v>22000</v>
      </c>
      <c r="Z7" s="22">
        <v>900</v>
      </c>
      <c r="AA7" s="40" t="s">
        <v>17</v>
      </c>
      <c r="AB7" s="51">
        <v>27000</v>
      </c>
      <c r="AC7" s="52">
        <v>800</v>
      </c>
      <c r="AD7" s="40" t="s">
        <v>17</v>
      </c>
      <c r="AE7" s="51">
        <v>32000</v>
      </c>
      <c r="AF7" s="51">
        <v>700</v>
      </c>
      <c r="AG7" s="19" t="s">
        <v>17</v>
      </c>
      <c r="AH7" s="23"/>
      <c r="AI7" s="17"/>
      <c r="AJ7" s="18"/>
      <c r="AK7" s="16" t="s">
        <v>53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ht="19.5" customHeight="1">
      <c r="A8" s="1" t="s">
        <v>80</v>
      </c>
      <c r="B8" s="1">
        <v>4000</v>
      </c>
      <c r="E8" s="1">
        <v>7</v>
      </c>
      <c r="F8" s="1" t="s">
        <v>139</v>
      </c>
      <c r="G8" s="1">
        <v>48</v>
      </c>
      <c r="I8" s="19" t="s">
        <v>130</v>
      </c>
      <c r="J8" s="20">
        <v>5000</v>
      </c>
      <c r="K8" s="8">
        <v>0</v>
      </c>
      <c r="L8" s="19" t="s">
        <v>130</v>
      </c>
      <c r="M8" s="20">
        <v>7000</v>
      </c>
      <c r="N8" s="21">
        <v>5000</v>
      </c>
      <c r="O8" s="19" t="s">
        <v>130</v>
      </c>
      <c r="P8" s="20">
        <v>12000</v>
      </c>
      <c r="Q8" s="22">
        <v>4000</v>
      </c>
      <c r="R8" s="19" t="s">
        <v>130</v>
      </c>
      <c r="S8" s="20">
        <v>18000</v>
      </c>
      <c r="T8" s="22">
        <v>3000</v>
      </c>
      <c r="U8" s="19" t="s">
        <v>130</v>
      </c>
      <c r="V8" s="20">
        <v>25000</v>
      </c>
      <c r="W8" s="22">
        <v>2100</v>
      </c>
      <c r="X8" s="19" t="s">
        <v>130</v>
      </c>
      <c r="Y8" s="20">
        <v>33000</v>
      </c>
      <c r="Z8" s="22">
        <v>1400</v>
      </c>
      <c r="AA8" s="40" t="s">
        <v>130</v>
      </c>
      <c r="AB8" s="51">
        <v>38000</v>
      </c>
      <c r="AC8" s="52">
        <v>1100</v>
      </c>
      <c r="AD8" s="40" t="s">
        <v>130</v>
      </c>
      <c r="AE8" s="51">
        <v>43000</v>
      </c>
      <c r="AF8" s="51">
        <v>900</v>
      </c>
      <c r="AG8" s="19" t="s">
        <v>18</v>
      </c>
      <c r="AH8" s="23"/>
      <c r="AI8" s="17"/>
      <c r="AJ8" s="18"/>
      <c r="AK8" s="15" t="s">
        <v>58</v>
      </c>
      <c r="AL8" s="18"/>
      <c r="AM8" s="18"/>
      <c r="AN8" s="18"/>
      <c r="AO8" s="18"/>
      <c r="AP8" s="18"/>
      <c r="AQ8" s="18"/>
      <c r="AR8" s="18"/>
      <c r="AS8" s="18"/>
      <c r="AT8" s="24"/>
      <c r="AU8" s="24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ht="19.5" customHeight="1" thickBot="1">
      <c r="A9" s="1" t="s">
        <v>5</v>
      </c>
      <c r="B9" s="1">
        <v>4000</v>
      </c>
      <c r="E9" s="1">
        <v>8</v>
      </c>
      <c r="I9" s="19" t="s">
        <v>144</v>
      </c>
      <c r="J9" s="20">
        <v>7000</v>
      </c>
      <c r="K9" s="8">
        <v>0</v>
      </c>
      <c r="L9" s="19" t="s">
        <v>144</v>
      </c>
      <c r="M9" s="20">
        <v>8000</v>
      </c>
      <c r="N9" s="21">
        <v>7000</v>
      </c>
      <c r="O9" s="19" t="s">
        <v>144</v>
      </c>
      <c r="P9" s="20">
        <v>15000</v>
      </c>
      <c r="Q9" s="22">
        <v>5000</v>
      </c>
      <c r="R9" s="19" t="s">
        <v>144</v>
      </c>
      <c r="S9" s="20">
        <v>22000</v>
      </c>
      <c r="T9" s="22">
        <v>3700</v>
      </c>
      <c r="U9" s="19" t="s">
        <v>144</v>
      </c>
      <c r="V9" s="20">
        <v>30000</v>
      </c>
      <c r="W9" s="22">
        <v>2500</v>
      </c>
      <c r="X9" s="19" t="s">
        <v>144</v>
      </c>
      <c r="Y9" s="20">
        <v>42000</v>
      </c>
      <c r="Z9" s="22">
        <v>1800</v>
      </c>
      <c r="AA9" s="40" t="s">
        <v>144</v>
      </c>
      <c r="AB9" s="51">
        <v>47000</v>
      </c>
      <c r="AC9" s="52">
        <v>1300</v>
      </c>
      <c r="AD9" s="40" t="s">
        <v>144</v>
      </c>
      <c r="AE9" s="51">
        <v>54000</v>
      </c>
      <c r="AF9" s="51">
        <v>1100</v>
      </c>
      <c r="AG9" s="19" t="s">
        <v>19</v>
      </c>
      <c r="AH9" s="23"/>
      <c r="AI9" s="17"/>
      <c r="AJ9" s="18"/>
      <c r="AK9" s="25" t="s">
        <v>59</v>
      </c>
      <c r="AL9" s="18"/>
      <c r="AM9" s="18"/>
      <c r="AN9" s="18"/>
      <c r="AO9" s="18"/>
      <c r="AP9" s="26"/>
      <c r="AQ9" s="26"/>
      <c r="AR9" s="26"/>
      <c r="AS9" s="26"/>
      <c r="AT9" s="26"/>
      <c r="AU9" s="26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26"/>
      <c r="BM9" s="26"/>
      <c r="BN9" s="26"/>
      <c r="BO9" s="26"/>
      <c r="BP9" s="26"/>
      <c r="BQ9" s="18"/>
      <c r="BR9" s="18"/>
      <c r="BS9" s="18"/>
    </row>
    <row r="10" spans="1:71" ht="19.5" customHeight="1">
      <c r="A10" s="1" t="s">
        <v>82</v>
      </c>
      <c r="B10" s="1">
        <v>4000</v>
      </c>
      <c r="I10" s="11" t="s">
        <v>138</v>
      </c>
      <c r="J10" s="12">
        <v>4000</v>
      </c>
      <c r="K10" s="8">
        <v>0</v>
      </c>
      <c r="L10" s="11" t="s">
        <v>138</v>
      </c>
      <c r="M10" s="12">
        <v>5000</v>
      </c>
      <c r="N10" s="13">
        <v>5000</v>
      </c>
      <c r="O10" s="11" t="s">
        <v>138</v>
      </c>
      <c r="P10" s="12">
        <v>6500</v>
      </c>
      <c r="Q10" s="13">
        <v>2100</v>
      </c>
      <c r="R10" s="11" t="s">
        <v>138</v>
      </c>
      <c r="S10" s="12">
        <v>9500</v>
      </c>
      <c r="T10" s="13">
        <v>1600</v>
      </c>
      <c r="U10" s="11" t="s">
        <v>138</v>
      </c>
      <c r="V10" s="12">
        <v>11500</v>
      </c>
      <c r="W10" s="13">
        <v>950</v>
      </c>
      <c r="X10" s="11" t="s">
        <v>138</v>
      </c>
      <c r="Y10" s="12">
        <v>16000</v>
      </c>
      <c r="Z10" s="13">
        <v>700</v>
      </c>
      <c r="AA10" s="48" t="s">
        <v>138</v>
      </c>
      <c r="AB10" s="49">
        <v>22000</v>
      </c>
      <c r="AC10" s="50">
        <v>600</v>
      </c>
      <c r="AD10" s="48" t="s">
        <v>138</v>
      </c>
      <c r="AE10" s="49">
        <v>28000</v>
      </c>
      <c r="AF10" s="49">
        <v>600</v>
      </c>
      <c r="AG10" s="11" t="s">
        <v>63</v>
      </c>
      <c r="AH10" s="27"/>
      <c r="AI10" s="17"/>
      <c r="AJ10" s="26"/>
      <c r="AK10" s="18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18"/>
      <c r="AW10" s="18"/>
      <c r="AX10" s="18"/>
      <c r="AY10" s="18"/>
      <c r="AZ10" s="18"/>
      <c r="BA10" s="18"/>
      <c r="BB10" s="18"/>
      <c r="BC10" s="18"/>
      <c r="BD10" s="26"/>
      <c r="BE10" s="26"/>
      <c r="BF10" s="26"/>
      <c r="BG10" s="26"/>
      <c r="BH10" s="26"/>
      <c r="BI10" s="18"/>
      <c r="BJ10" s="26"/>
      <c r="BK10" s="26"/>
      <c r="BL10" s="26"/>
      <c r="BM10" s="26"/>
      <c r="BN10" s="26"/>
      <c r="BO10" s="18"/>
      <c r="BP10" s="18"/>
      <c r="BQ10" s="18"/>
      <c r="BR10" s="18"/>
      <c r="BS10" s="18"/>
    </row>
    <row r="11" spans="1:71" ht="19.5" customHeight="1">
      <c r="A11" s="1" t="s">
        <v>79</v>
      </c>
      <c r="B11" s="1">
        <v>4000</v>
      </c>
      <c r="I11" s="11" t="s">
        <v>145</v>
      </c>
      <c r="J11" s="12">
        <v>7000</v>
      </c>
      <c r="K11" s="8">
        <v>0</v>
      </c>
      <c r="L11" s="11" t="s">
        <v>145</v>
      </c>
      <c r="M11" s="12">
        <v>8000</v>
      </c>
      <c r="N11" s="13">
        <v>8000</v>
      </c>
      <c r="O11" s="11" t="s">
        <v>145</v>
      </c>
      <c r="P11" s="12">
        <v>12000</v>
      </c>
      <c r="Q11" s="13">
        <v>4000</v>
      </c>
      <c r="R11" s="11" t="s">
        <v>145</v>
      </c>
      <c r="S11" s="12">
        <v>16000</v>
      </c>
      <c r="T11" s="13">
        <v>2700</v>
      </c>
      <c r="U11" s="11" t="s">
        <v>145</v>
      </c>
      <c r="V11" s="12">
        <v>20000</v>
      </c>
      <c r="W11" s="13">
        <v>1700</v>
      </c>
      <c r="X11" s="11" t="s">
        <v>145</v>
      </c>
      <c r="Y11" s="12">
        <v>27000</v>
      </c>
      <c r="Z11" s="13">
        <v>1100</v>
      </c>
      <c r="AA11" s="48" t="s">
        <v>145</v>
      </c>
      <c r="AB11" s="49">
        <v>35000</v>
      </c>
      <c r="AC11" s="50">
        <v>1000</v>
      </c>
      <c r="AD11" s="48" t="s">
        <v>145</v>
      </c>
      <c r="AE11" s="49">
        <v>42000</v>
      </c>
      <c r="AF11" s="49">
        <v>900</v>
      </c>
      <c r="AG11" s="11" t="s">
        <v>64</v>
      </c>
      <c r="AH11" s="27"/>
      <c r="AI11" s="17"/>
      <c r="AJ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18"/>
      <c r="AW11" s="26"/>
      <c r="AX11" s="26"/>
      <c r="AY11" s="26"/>
      <c r="AZ11" s="26"/>
      <c r="BA11" s="26"/>
      <c r="BB11" s="18"/>
      <c r="BC11" s="18"/>
      <c r="BD11" s="26"/>
      <c r="BE11" s="26"/>
      <c r="BF11" s="26"/>
      <c r="BG11" s="26"/>
      <c r="BH11" s="26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</row>
    <row r="12" spans="1:71" ht="19.5" customHeight="1">
      <c r="A12" s="1" t="s">
        <v>6</v>
      </c>
      <c r="B12" s="1">
        <v>5000</v>
      </c>
      <c r="I12" s="11" t="s">
        <v>146</v>
      </c>
      <c r="J12" s="12">
        <v>9000</v>
      </c>
      <c r="K12" s="8">
        <v>0</v>
      </c>
      <c r="L12" s="11" t="s">
        <v>146</v>
      </c>
      <c r="M12" s="12">
        <v>10000</v>
      </c>
      <c r="N12" s="13">
        <v>10000</v>
      </c>
      <c r="O12" s="11" t="s">
        <v>146</v>
      </c>
      <c r="P12" s="12">
        <v>18000</v>
      </c>
      <c r="Q12" s="13">
        <v>6000</v>
      </c>
      <c r="R12" s="11" t="s">
        <v>146</v>
      </c>
      <c r="S12" s="12">
        <v>23000</v>
      </c>
      <c r="T12" s="13">
        <v>3800</v>
      </c>
      <c r="U12" s="11" t="s">
        <v>146</v>
      </c>
      <c r="V12" s="12">
        <v>27000</v>
      </c>
      <c r="W12" s="13">
        <v>2300</v>
      </c>
      <c r="X12" s="11" t="s">
        <v>146</v>
      </c>
      <c r="Y12" s="12">
        <v>37000</v>
      </c>
      <c r="Z12" s="13">
        <v>1500</v>
      </c>
      <c r="AA12" s="48" t="s">
        <v>146</v>
      </c>
      <c r="AB12" s="49">
        <v>47000</v>
      </c>
      <c r="AC12" s="50">
        <v>1300</v>
      </c>
      <c r="AD12" s="48" t="s">
        <v>146</v>
      </c>
      <c r="AE12" s="49">
        <v>55000</v>
      </c>
      <c r="AF12" s="49">
        <v>1100</v>
      </c>
      <c r="AG12" s="11" t="s">
        <v>65</v>
      </c>
      <c r="AH12" s="27"/>
      <c r="AI12" s="17"/>
      <c r="AJ12" s="26"/>
      <c r="AL12" s="26"/>
      <c r="AM12" s="26"/>
      <c r="AN12" s="26"/>
      <c r="AO12" s="26"/>
      <c r="AP12" s="18"/>
      <c r="AQ12" s="18"/>
      <c r="AR12" s="18"/>
      <c r="AS12" s="18"/>
      <c r="AT12" s="18"/>
      <c r="AU12" s="18"/>
      <c r="AV12" s="18"/>
      <c r="AW12" s="18"/>
      <c r="AX12" s="26"/>
      <c r="AY12" s="26"/>
      <c r="AZ12" s="26"/>
      <c r="BA12" s="26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26"/>
      <c r="BN12" s="26"/>
      <c r="BO12" s="26"/>
      <c r="BP12" s="26"/>
      <c r="BQ12" s="26"/>
      <c r="BR12" s="18"/>
      <c r="BS12" s="18"/>
    </row>
    <row r="13" spans="1:71" ht="19.5" customHeight="1">
      <c r="A13" s="1" t="s">
        <v>7</v>
      </c>
      <c r="B13" s="1">
        <v>5000</v>
      </c>
      <c r="I13" s="11" t="s">
        <v>147</v>
      </c>
      <c r="J13" s="12">
        <v>15000</v>
      </c>
      <c r="K13" s="8">
        <v>0</v>
      </c>
      <c r="L13" s="11" t="s">
        <v>147</v>
      </c>
      <c r="M13" s="12">
        <v>20000</v>
      </c>
      <c r="N13" s="13">
        <v>20000</v>
      </c>
      <c r="O13" s="11" t="s">
        <v>147</v>
      </c>
      <c r="P13" s="12">
        <v>28000</v>
      </c>
      <c r="Q13" s="13">
        <v>9300</v>
      </c>
      <c r="R13" s="11" t="s">
        <v>147</v>
      </c>
      <c r="S13" s="12">
        <v>33000</v>
      </c>
      <c r="T13" s="13">
        <v>5500</v>
      </c>
      <c r="U13" s="11" t="s">
        <v>147</v>
      </c>
      <c r="V13" s="12">
        <v>37000</v>
      </c>
      <c r="W13" s="13">
        <v>3100</v>
      </c>
      <c r="X13" s="11" t="s">
        <v>147</v>
      </c>
      <c r="Y13" s="12">
        <v>53000</v>
      </c>
      <c r="Z13" s="13">
        <v>2200</v>
      </c>
      <c r="AA13" s="48" t="s">
        <v>147</v>
      </c>
      <c r="AB13" s="49">
        <v>70000</v>
      </c>
      <c r="AC13" s="50">
        <v>1900</v>
      </c>
      <c r="AD13" s="48" t="s">
        <v>147</v>
      </c>
      <c r="AE13" s="49">
        <v>80000</v>
      </c>
      <c r="AF13" s="49">
        <v>200</v>
      </c>
      <c r="AG13" s="11" t="s">
        <v>66</v>
      </c>
      <c r="AH13" s="27"/>
      <c r="AI13" s="17"/>
      <c r="AJ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6"/>
      <c r="AX13" s="26"/>
      <c r="AY13" s="26"/>
      <c r="AZ13" s="26"/>
      <c r="BA13" s="26"/>
      <c r="BB13" s="18"/>
      <c r="BC13" s="18"/>
      <c r="BD13" s="18"/>
      <c r="BE13" s="18"/>
      <c r="BF13" s="18"/>
      <c r="BG13" s="26"/>
      <c r="BH13" s="26"/>
      <c r="BI13" s="26"/>
      <c r="BJ13" s="26"/>
      <c r="BK13" s="26"/>
      <c r="BL13" s="18"/>
      <c r="BM13" s="18"/>
      <c r="BN13" s="18"/>
      <c r="BO13" s="18"/>
      <c r="BP13" s="18"/>
      <c r="BQ13" s="18"/>
      <c r="BR13" s="18"/>
      <c r="BS13" s="18"/>
    </row>
    <row r="14" spans="1:71" ht="19.5" customHeight="1">
      <c r="A14" s="1" t="s">
        <v>78</v>
      </c>
      <c r="B14" s="1">
        <v>5000</v>
      </c>
      <c r="I14" s="19" t="s">
        <v>148</v>
      </c>
      <c r="J14" s="8">
        <v>0</v>
      </c>
      <c r="K14" s="8">
        <v>0</v>
      </c>
      <c r="L14" s="19" t="s">
        <v>148</v>
      </c>
      <c r="M14" s="20">
        <v>44000</v>
      </c>
      <c r="N14" s="28">
        <v>44000</v>
      </c>
      <c r="O14" s="19" t="s">
        <v>148</v>
      </c>
      <c r="P14" s="20">
        <v>50000</v>
      </c>
      <c r="Q14" s="28">
        <v>16700</v>
      </c>
      <c r="R14" s="19" t="s">
        <v>148</v>
      </c>
      <c r="S14" s="20">
        <v>59000</v>
      </c>
      <c r="T14" s="28">
        <v>9800</v>
      </c>
      <c r="U14" s="19" t="s">
        <v>148</v>
      </c>
      <c r="V14" s="20">
        <v>68000</v>
      </c>
      <c r="W14" s="28">
        <v>5700</v>
      </c>
      <c r="X14" s="19" t="s">
        <v>148</v>
      </c>
      <c r="Y14" s="20">
        <v>80000</v>
      </c>
      <c r="Z14" s="28">
        <v>3300</v>
      </c>
      <c r="AA14" s="40" t="s">
        <v>148</v>
      </c>
      <c r="AB14" s="53">
        <v>96000</v>
      </c>
      <c r="AC14" s="54">
        <v>2700</v>
      </c>
      <c r="AD14" s="40" t="s">
        <v>148</v>
      </c>
      <c r="AE14" s="53">
        <v>106000</v>
      </c>
      <c r="AF14" s="53">
        <v>2200</v>
      </c>
      <c r="AG14" s="19" t="s">
        <v>20</v>
      </c>
      <c r="AH14" s="23"/>
      <c r="AI14" s="17"/>
      <c r="AJ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26"/>
      <c r="AX14" s="26"/>
      <c r="AY14" s="26"/>
      <c r="AZ14" s="26"/>
      <c r="BA14" s="26"/>
      <c r="BB14" s="18"/>
      <c r="BC14" s="18"/>
      <c r="BD14" s="18"/>
      <c r="BE14" s="18"/>
      <c r="BF14" s="18"/>
      <c r="BG14" s="26"/>
      <c r="BH14" s="26"/>
      <c r="BI14" s="26"/>
      <c r="BJ14" s="26"/>
      <c r="BK14" s="26"/>
      <c r="BL14" s="18"/>
      <c r="BM14" s="18"/>
      <c r="BN14" s="18"/>
      <c r="BO14" s="18"/>
      <c r="BP14" s="18"/>
      <c r="BQ14" s="18"/>
      <c r="BR14" s="18"/>
      <c r="BS14" s="18"/>
    </row>
    <row r="15" spans="1:71" ht="19.5" customHeight="1">
      <c r="A15" s="1" t="s">
        <v>75</v>
      </c>
      <c r="B15" s="1">
        <v>6000</v>
      </c>
      <c r="I15" s="19" t="s">
        <v>149</v>
      </c>
      <c r="J15" s="8">
        <v>0</v>
      </c>
      <c r="K15" s="8">
        <v>0</v>
      </c>
      <c r="L15" s="19" t="s">
        <v>149</v>
      </c>
      <c r="M15" s="20">
        <v>56000</v>
      </c>
      <c r="N15" s="28">
        <v>56000</v>
      </c>
      <c r="O15" s="19" t="s">
        <v>149</v>
      </c>
      <c r="P15" s="20">
        <v>62000</v>
      </c>
      <c r="Q15" s="28">
        <v>20700</v>
      </c>
      <c r="R15" s="19" t="s">
        <v>149</v>
      </c>
      <c r="S15" s="20">
        <v>70000</v>
      </c>
      <c r="T15" s="28">
        <v>11700</v>
      </c>
      <c r="U15" s="19" t="s">
        <v>149</v>
      </c>
      <c r="V15" s="20">
        <v>80000</v>
      </c>
      <c r="W15" s="28">
        <v>6700</v>
      </c>
      <c r="X15" s="19" t="s">
        <v>149</v>
      </c>
      <c r="Y15" s="20">
        <v>92000</v>
      </c>
      <c r="Z15" s="28">
        <v>3800</v>
      </c>
      <c r="AA15" s="40" t="s">
        <v>149</v>
      </c>
      <c r="AB15" s="53">
        <v>111000</v>
      </c>
      <c r="AC15" s="54">
        <v>3100</v>
      </c>
      <c r="AD15" s="40" t="s">
        <v>149</v>
      </c>
      <c r="AE15" s="53">
        <v>119000</v>
      </c>
      <c r="AF15" s="53">
        <v>2500</v>
      </c>
      <c r="AG15" s="19" t="s">
        <v>21</v>
      </c>
      <c r="AH15" s="23"/>
      <c r="AI15" s="17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26"/>
      <c r="AY15" s="26"/>
      <c r="AZ15" s="26"/>
      <c r="BA15" s="26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26"/>
      <c r="BN15" s="26"/>
      <c r="BO15" s="26"/>
      <c r="BP15" s="26"/>
      <c r="BQ15" s="26"/>
      <c r="BR15" s="18"/>
      <c r="BS15" s="18"/>
    </row>
    <row r="16" spans="1:71" ht="19.5" customHeight="1">
      <c r="A16" s="1" t="s">
        <v>74</v>
      </c>
      <c r="B16" s="1">
        <v>5000</v>
      </c>
      <c r="I16" s="11" t="s">
        <v>150</v>
      </c>
      <c r="J16" s="12">
        <v>2000</v>
      </c>
      <c r="K16" s="8">
        <v>0</v>
      </c>
      <c r="L16" s="11" t="s">
        <v>150</v>
      </c>
      <c r="M16" s="12">
        <v>3000</v>
      </c>
      <c r="N16" s="13">
        <v>3000</v>
      </c>
      <c r="O16" s="11" t="s">
        <v>150</v>
      </c>
      <c r="P16" s="12">
        <v>4000</v>
      </c>
      <c r="Q16" s="13">
        <v>1300</v>
      </c>
      <c r="R16" s="11" t="s">
        <v>150</v>
      </c>
      <c r="S16" s="12">
        <v>5000</v>
      </c>
      <c r="T16" s="13">
        <v>800</v>
      </c>
      <c r="U16" s="11" t="s">
        <v>150</v>
      </c>
      <c r="V16" s="12">
        <v>6000</v>
      </c>
      <c r="W16" s="13">
        <v>500</v>
      </c>
      <c r="X16" s="11" t="s">
        <v>150</v>
      </c>
      <c r="Y16" s="12">
        <v>9000</v>
      </c>
      <c r="Z16" s="13">
        <v>400</v>
      </c>
      <c r="AA16" s="48" t="s">
        <v>150</v>
      </c>
      <c r="AB16" s="49">
        <v>12000</v>
      </c>
      <c r="AC16" s="50">
        <v>300</v>
      </c>
      <c r="AD16" s="48" t="s">
        <v>150</v>
      </c>
      <c r="AE16" s="49">
        <v>15000</v>
      </c>
      <c r="AF16" s="49">
        <v>300</v>
      </c>
      <c r="AG16" s="11" t="s">
        <v>69</v>
      </c>
      <c r="AH16" s="27"/>
      <c r="AI16" s="17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</row>
    <row r="17" spans="1:71" ht="19.5" customHeight="1">
      <c r="A17" s="1" t="s">
        <v>76</v>
      </c>
      <c r="B17" s="1">
        <v>5000</v>
      </c>
      <c r="I17" s="11" t="s">
        <v>151</v>
      </c>
      <c r="J17" s="12">
        <v>3000</v>
      </c>
      <c r="K17" s="8">
        <v>0</v>
      </c>
      <c r="L17" s="11" t="s">
        <v>151</v>
      </c>
      <c r="M17" s="12">
        <v>5000</v>
      </c>
      <c r="N17" s="13">
        <v>5000</v>
      </c>
      <c r="O17" s="11" t="s">
        <v>151</v>
      </c>
      <c r="P17" s="12">
        <v>7000</v>
      </c>
      <c r="Q17" s="13">
        <v>2300</v>
      </c>
      <c r="R17" s="11" t="s">
        <v>151</v>
      </c>
      <c r="S17" s="12">
        <v>7500</v>
      </c>
      <c r="T17" s="13">
        <v>1200</v>
      </c>
      <c r="U17" s="11" t="s">
        <v>151</v>
      </c>
      <c r="V17" s="12">
        <v>8500</v>
      </c>
      <c r="W17" s="13">
        <v>700</v>
      </c>
      <c r="X17" s="11" t="s">
        <v>151</v>
      </c>
      <c r="Y17" s="12">
        <v>12000</v>
      </c>
      <c r="Z17" s="13">
        <v>500</v>
      </c>
      <c r="AA17" s="48" t="s">
        <v>151</v>
      </c>
      <c r="AB17" s="49">
        <v>16000</v>
      </c>
      <c r="AC17" s="50">
        <v>400</v>
      </c>
      <c r="AD17" s="48" t="s">
        <v>151</v>
      </c>
      <c r="AE17" s="49">
        <v>20000</v>
      </c>
      <c r="AF17" s="49">
        <v>400</v>
      </c>
      <c r="AG17" s="11" t="s">
        <v>70</v>
      </c>
      <c r="AH17" s="27"/>
      <c r="AI17" s="1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1:71" ht="19.5" customHeight="1">
      <c r="A18" s="1" t="s">
        <v>95</v>
      </c>
      <c r="B18" s="1">
        <v>5000</v>
      </c>
      <c r="I18" s="19" t="s">
        <v>152</v>
      </c>
      <c r="J18" s="8">
        <v>0</v>
      </c>
      <c r="K18" s="8">
        <v>0</v>
      </c>
      <c r="L18" s="19" t="s">
        <v>152</v>
      </c>
      <c r="M18" s="20">
        <v>2500</v>
      </c>
      <c r="N18" s="22">
        <v>2500</v>
      </c>
      <c r="O18" s="19" t="s">
        <v>152</v>
      </c>
      <c r="P18" s="20">
        <v>3500</v>
      </c>
      <c r="Q18" s="22">
        <v>1100</v>
      </c>
      <c r="R18" s="19" t="s">
        <v>152</v>
      </c>
      <c r="S18" s="20">
        <v>4200</v>
      </c>
      <c r="T18" s="22">
        <v>700</v>
      </c>
      <c r="U18" s="19" t="s">
        <v>152</v>
      </c>
      <c r="V18" s="20">
        <v>4800</v>
      </c>
      <c r="W18" s="22">
        <v>400</v>
      </c>
      <c r="X18" s="19" t="s">
        <v>152</v>
      </c>
      <c r="Y18" s="20">
        <v>6800</v>
      </c>
      <c r="Z18" s="22">
        <v>200</v>
      </c>
      <c r="AA18" s="40" t="s">
        <v>152</v>
      </c>
      <c r="AB18" s="51">
        <v>9000</v>
      </c>
      <c r="AC18" s="52">
        <v>300</v>
      </c>
      <c r="AD18" s="40" t="s">
        <v>152</v>
      </c>
      <c r="AE18" s="51">
        <v>12000</v>
      </c>
      <c r="AF18" s="51">
        <v>300</v>
      </c>
      <c r="AG18" s="19" t="s">
        <v>22</v>
      </c>
      <c r="AH18" s="23"/>
      <c r="AI18" s="17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26"/>
      <c r="BA18" s="26"/>
      <c r="BB18" s="26"/>
      <c r="BC18" s="26"/>
      <c r="BD18" s="26"/>
      <c r="BE18" s="26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</row>
    <row r="19" spans="1:71" ht="19.5" customHeight="1">
      <c r="A19" s="1" t="s">
        <v>8</v>
      </c>
      <c r="B19" s="1">
        <v>5000</v>
      </c>
      <c r="E19" s="2" t="s">
        <v>100</v>
      </c>
      <c r="I19" s="19" t="s">
        <v>153</v>
      </c>
      <c r="J19" s="8">
        <v>0</v>
      </c>
      <c r="K19" s="8">
        <v>0</v>
      </c>
      <c r="L19" s="19" t="s">
        <v>153</v>
      </c>
      <c r="M19" s="20">
        <v>3500</v>
      </c>
      <c r="N19" s="22">
        <v>3500</v>
      </c>
      <c r="O19" s="19" t="s">
        <v>153</v>
      </c>
      <c r="P19" s="20">
        <v>4500</v>
      </c>
      <c r="Q19" s="22">
        <v>1500</v>
      </c>
      <c r="R19" s="19" t="s">
        <v>153</v>
      </c>
      <c r="S19" s="20">
        <v>5500</v>
      </c>
      <c r="T19" s="22">
        <v>900</v>
      </c>
      <c r="U19" s="19" t="s">
        <v>153</v>
      </c>
      <c r="V19" s="20">
        <v>6500</v>
      </c>
      <c r="W19" s="22">
        <v>500</v>
      </c>
      <c r="X19" s="19" t="s">
        <v>153</v>
      </c>
      <c r="Y19" s="20">
        <v>9000</v>
      </c>
      <c r="Z19" s="22">
        <v>300</v>
      </c>
      <c r="AA19" s="40" t="s">
        <v>153</v>
      </c>
      <c r="AB19" s="51">
        <v>11000</v>
      </c>
      <c r="AC19" s="52">
        <v>300</v>
      </c>
      <c r="AD19" s="40" t="s">
        <v>153</v>
      </c>
      <c r="AE19" s="51">
        <v>14000</v>
      </c>
      <c r="AF19" s="51">
        <v>300</v>
      </c>
      <c r="AG19" s="19" t="s">
        <v>23</v>
      </c>
      <c r="AH19" s="23"/>
      <c r="AI19" s="17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26"/>
      <c r="BA19" s="26"/>
      <c r="BB19" s="26"/>
      <c r="BC19" s="26"/>
      <c r="BD19" s="26"/>
      <c r="BE19" s="26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</row>
    <row r="20" spans="1:71" ht="19.5" customHeight="1">
      <c r="A20" s="1" t="s">
        <v>9</v>
      </c>
      <c r="B20" s="1">
        <v>6000</v>
      </c>
      <c r="E20" s="2" t="s">
        <v>101</v>
      </c>
      <c r="I20" s="11" t="s">
        <v>131</v>
      </c>
      <c r="J20" s="8">
        <v>5000</v>
      </c>
      <c r="K20" s="8">
        <v>0</v>
      </c>
      <c r="L20" s="40" t="s">
        <v>131</v>
      </c>
      <c r="M20" s="41">
        <v>6000</v>
      </c>
      <c r="N20" s="41">
        <v>6000</v>
      </c>
      <c r="O20" s="40" t="s">
        <v>131</v>
      </c>
      <c r="P20" s="41">
        <v>8000</v>
      </c>
      <c r="Q20" s="41">
        <v>2700</v>
      </c>
      <c r="R20" s="40" t="s">
        <v>131</v>
      </c>
      <c r="S20" s="41">
        <v>10000</v>
      </c>
      <c r="T20" s="41">
        <v>1700</v>
      </c>
      <c r="U20" s="40" t="s">
        <v>131</v>
      </c>
      <c r="V20" s="41">
        <v>15000</v>
      </c>
      <c r="W20" s="41">
        <v>1300</v>
      </c>
      <c r="X20" s="40" t="s">
        <v>131</v>
      </c>
      <c r="Y20" s="41">
        <v>20000</v>
      </c>
      <c r="Z20" s="13">
        <v>800</v>
      </c>
      <c r="AA20" s="40" t="s">
        <v>131</v>
      </c>
      <c r="AB20" s="41"/>
      <c r="AC20" s="47"/>
      <c r="AD20" s="40" t="s">
        <v>131</v>
      </c>
      <c r="AE20" s="41"/>
      <c r="AF20" s="41"/>
      <c r="AG20" s="40" t="s">
        <v>131</v>
      </c>
      <c r="AH20" s="41"/>
      <c r="AI20" s="17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ht="19.5" customHeight="1">
      <c r="A21" s="1" t="s">
        <v>77</v>
      </c>
      <c r="B21" s="1">
        <v>5000</v>
      </c>
      <c r="E21" s="2" t="s">
        <v>102</v>
      </c>
      <c r="I21" s="19" t="s">
        <v>132</v>
      </c>
      <c r="J21" s="8">
        <v>2000</v>
      </c>
      <c r="K21" s="8">
        <v>0</v>
      </c>
      <c r="L21" s="40" t="s">
        <v>132</v>
      </c>
      <c r="M21" s="41">
        <v>2000</v>
      </c>
      <c r="N21" s="41">
        <v>2000</v>
      </c>
      <c r="O21" s="40" t="s">
        <v>132</v>
      </c>
      <c r="P21" s="41">
        <v>3000</v>
      </c>
      <c r="Q21" s="41">
        <v>1000</v>
      </c>
      <c r="R21" s="40" t="s">
        <v>132</v>
      </c>
      <c r="S21" s="41">
        <v>4000</v>
      </c>
      <c r="T21" s="41">
        <v>700</v>
      </c>
      <c r="U21" s="40" t="s">
        <v>132</v>
      </c>
      <c r="V21" s="41">
        <v>6000</v>
      </c>
      <c r="W21" s="41">
        <v>500</v>
      </c>
      <c r="X21" s="40" t="s">
        <v>132</v>
      </c>
      <c r="Y21" s="41">
        <v>9000</v>
      </c>
      <c r="Z21" s="22">
        <v>400</v>
      </c>
      <c r="AA21" s="40" t="s">
        <v>132</v>
      </c>
      <c r="AB21" s="41"/>
      <c r="AC21" s="47"/>
      <c r="AD21" s="40" t="s">
        <v>132</v>
      </c>
      <c r="AE21" s="41"/>
      <c r="AF21" s="41"/>
      <c r="AG21" s="40" t="s">
        <v>132</v>
      </c>
      <c r="AH21" s="41"/>
      <c r="AI21" s="41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26"/>
      <c r="BO21" s="26"/>
      <c r="BP21" s="26"/>
      <c r="BQ21" s="26"/>
      <c r="BR21" s="26"/>
      <c r="BS21" s="18"/>
    </row>
    <row r="22" spans="5:71" ht="19.5" customHeight="1">
      <c r="E22" s="2" t="s">
        <v>103</v>
      </c>
      <c r="I22" s="19" t="s">
        <v>133</v>
      </c>
      <c r="J22" s="8">
        <v>2000</v>
      </c>
      <c r="K22" s="8">
        <v>0</v>
      </c>
      <c r="L22" s="40" t="s">
        <v>133</v>
      </c>
      <c r="M22" s="41">
        <v>3000</v>
      </c>
      <c r="N22" s="41">
        <v>3000</v>
      </c>
      <c r="O22" s="40" t="s">
        <v>133</v>
      </c>
      <c r="P22" s="41">
        <v>3500</v>
      </c>
      <c r="Q22" s="41">
        <v>1200</v>
      </c>
      <c r="R22" s="40" t="s">
        <v>133</v>
      </c>
      <c r="S22" s="41">
        <v>4000</v>
      </c>
      <c r="T22" s="41">
        <v>700</v>
      </c>
      <c r="U22" s="40" t="s">
        <v>133</v>
      </c>
      <c r="V22" s="41">
        <v>5000</v>
      </c>
      <c r="W22" s="41">
        <v>400</v>
      </c>
      <c r="X22" s="40" t="s">
        <v>133</v>
      </c>
      <c r="Y22" s="41">
        <v>7000</v>
      </c>
      <c r="Z22" s="22">
        <v>300</v>
      </c>
      <c r="AA22" s="40" t="s">
        <v>133</v>
      </c>
      <c r="AB22" s="41"/>
      <c r="AC22" s="47"/>
      <c r="AD22" s="40" t="s">
        <v>133</v>
      </c>
      <c r="AE22" s="41"/>
      <c r="AF22" s="41"/>
      <c r="AG22" s="40" t="s">
        <v>133</v>
      </c>
      <c r="AH22" s="41"/>
      <c r="AI22" s="41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4:35" ht="19.5" customHeight="1">
      <c r="D23" s="30"/>
      <c r="E23" s="2"/>
      <c r="I23" s="19" t="s">
        <v>134</v>
      </c>
      <c r="J23" s="8">
        <v>3000</v>
      </c>
      <c r="K23" s="8">
        <v>0</v>
      </c>
      <c r="L23" s="40" t="s">
        <v>134</v>
      </c>
      <c r="M23" s="41">
        <v>4000</v>
      </c>
      <c r="N23" s="41">
        <v>4000</v>
      </c>
      <c r="O23" s="40" t="s">
        <v>134</v>
      </c>
      <c r="P23" s="41">
        <v>5500</v>
      </c>
      <c r="Q23" s="41">
        <v>1800</v>
      </c>
      <c r="R23" s="40" t="s">
        <v>134</v>
      </c>
      <c r="S23" s="41">
        <v>6000</v>
      </c>
      <c r="T23" s="41">
        <v>1000</v>
      </c>
      <c r="U23" s="40" t="s">
        <v>134</v>
      </c>
      <c r="V23" s="41">
        <v>8000</v>
      </c>
      <c r="W23" s="41">
        <v>700</v>
      </c>
      <c r="X23" s="40" t="s">
        <v>134</v>
      </c>
      <c r="Y23" s="41">
        <v>12000</v>
      </c>
      <c r="Z23" s="22">
        <v>500</v>
      </c>
      <c r="AA23" s="40" t="s">
        <v>134</v>
      </c>
      <c r="AB23" s="41"/>
      <c r="AC23" s="47"/>
      <c r="AD23" s="40" t="s">
        <v>134</v>
      </c>
      <c r="AE23" s="41"/>
      <c r="AF23" s="41"/>
      <c r="AG23" s="40" t="s">
        <v>134</v>
      </c>
      <c r="AH23" s="41"/>
      <c r="AI23" s="41"/>
    </row>
    <row r="24" spans="5:35" ht="19.5" customHeight="1">
      <c r="E24" s="2"/>
      <c r="I24" s="31" t="s">
        <v>135</v>
      </c>
      <c r="J24" s="8">
        <v>2000</v>
      </c>
      <c r="K24" s="8">
        <v>0</v>
      </c>
      <c r="L24" s="40" t="s">
        <v>135</v>
      </c>
      <c r="M24" s="41">
        <v>3000</v>
      </c>
      <c r="N24" s="41">
        <v>3000</v>
      </c>
      <c r="O24" s="40" t="s">
        <v>135</v>
      </c>
      <c r="P24" s="41">
        <v>4000</v>
      </c>
      <c r="Q24" s="41">
        <v>1300</v>
      </c>
      <c r="R24" s="40" t="s">
        <v>135</v>
      </c>
      <c r="S24" s="41">
        <v>5000</v>
      </c>
      <c r="T24" s="41">
        <v>800</v>
      </c>
      <c r="U24" s="40" t="s">
        <v>135</v>
      </c>
      <c r="V24" s="41">
        <v>7000</v>
      </c>
      <c r="W24" s="41">
        <v>600</v>
      </c>
      <c r="X24" s="40" t="s">
        <v>135</v>
      </c>
      <c r="Y24" s="41">
        <v>9000</v>
      </c>
      <c r="Z24" s="13">
        <v>400</v>
      </c>
      <c r="AA24" s="40" t="s">
        <v>135</v>
      </c>
      <c r="AB24" s="41"/>
      <c r="AC24" s="47"/>
      <c r="AD24" s="40" t="s">
        <v>135</v>
      </c>
      <c r="AE24" s="41"/>
      <c r="AF24" s="41"/>
      <c r="AG24" s="40" t="s">
        <v>135</v>
      </c>
      <c r="AH24" s="41"/>
      <c r="AI24" s="41"/>
    </row>
    <row r="25" spans="9:35" ht="19.5" customHeight="1">
      <c r="I25" s="31" t="s">
        <v>136</v>
      </c>
      <c r="J25" s="8">
        <v>1500</v>
      </c>
      <c r="K25" s="8">
        <v>0</v>
      </c>
      <c r="L25" s="40" t="s">
        <v>136</v>
      </c>
      <c r="M25" s="41">
        <v>2000</v>
      </c>
      <c r="N25" s="41">
        <v>2000</v>
      </c>
      <c r="O25" s="40" t="s">
        <v>136</v>
      </c>
      <c r="P25" s="41">
        <v>2500</v>
      </c>
      <c r="Q25" s="41">
        <v>800</v>
      </c>
      <c r="R25" s="40" t="s">
        <v>136</v>
      </c>
      <c r="S25" s="41">
        <v>3000</v>
      </c>
      <c r="T25" s="41">
        <v>500</v>
      </c>
      <c r="U25" s="40" t="s">
        <v>128</v>
      </c>
      <c r="V25" s="41">
        <v>4000</v>
      </c>
      <c r="W25" s="41">
        <v>300</v>
      </c>
      <c r="X25" s="40" t="s">
        <v>136</v>
      </c>
      <c r="Y25" s="41">
        <v>5500</v>
      </c>
      <c r="Z25" s="13">
        <v>300</v>
      </c>
      <c r="AA25" s="40" t="s">
        <v>136</v>
      </c>
      <c r="AB25" s="41"/>
      <c r="AC25" s="47"/>
      <c r="AD25" s="40" t="s">
        <v>136</v>
      </c>
      <c r="AE25" s="41"/>
      <c r="AF25" s="41"/>
      <c r="AG25" s="40" t="s">
        <v>136</v>
      </c>
      <c r="AH25" s="41"/>
      <c r="AI25" s="41"/>
    </row>
    <row r="26" spans="9:35" ht="19.5" customHeight="1">
      <c r="I26" s="19" t="s">
        <v>137</v>
      </c>
      <c r="J26" s="8">
        <v>1000</v>
      </c>
      <c r="K26" s="8">
        <v>0</v>
      </c>
      <c r="L26" s="40" t="s">
        <v>137</v>
      </c>
      <c r="M26" s="41">
        <v>1500</v>
      </c>
      <c r="N26" s="41">
        <v>1500</v>
      </c>
      <c r="O26" s="40" t="s">
        <v>137</v>
      </c>
      <c r="P26" s="41">
        <v>2000</v>
      </c>
      <c r="Q26" s="41">
        <v>700</v>
      </c>
      <c r="R26" s="40" t="s">
        <v>137</v>
      </c>
      <c r="S26" s="41">
        <v>2500</v>
      </c>
      <c r="T26" s="41">
        <v>400</v>
      </c>
      <c r="U26" s="40" t="s">
        <v>137</v>
      </c>
      <c r="V26" s="41">
        <v>3000</v>
      </c>
      <c r="W26" s="41">
        <v>300</v>
      </c>
      <c r="X26" s="40" t="s">
        <v>137</v>
      </c>
      <c r="Y26" s="41">
        <v>4000</v>
      </c>
      <c r="Z26" s="22">
        <v>200</v>
      </c>
      <c r="AA26" s="40" t="s">
        <v>137</v>
      </c>
      <c r="AB26" s="41"/>
      <c r="AC26" s="47"/>
      <c r="AD26" s="40" t="s">
        <v>137</v>
      </c>
      <c r="AE26" s="41"/>
      <c r="AF26" s="41"/>
      <c r="AG26" s="40" t="s">
        <v>137</v>
      </c>
      <c r="AH26" s="41"/>
      <c r="AI26" s="41"/>
    </row>
    <row r="27" spans="9:35" ht="19.5" customHeight="1">
      <c r="I27" s="35" t="s">
        <v>24</v>
      </c>
      <c r="J27" s="8">
        <v>0</v>
      </c>
      <c r="K27" s="8">
        <v>0</v>
      </c>
      <c r="L27" s="11" t="s">
        <v>24</v>
      </c>
      <c r="M27" s="12">
        <v>15000</v>
      </c>
      <c r="N27" s="29">
        <v>15000</v>
      </c>
      <c r="O27" s="11" t="s">
        <v>24</v>
      </c>
      <c r="P27" s="12">
        <v>16000</v>
      </c>
      <c r="Q27" s="13">
        <v>5300</v>
      </c>
      <c r="R27" s="11" t="s">
        <v>24</v>
      </c>
      <c r="S27" s="12">
        <v>18000</v>
      </c>
      <c r="T27" s="13">
        <v>3000</v>
      </c>
      <c r="U27" s="11" t="s">
        <v>24</v>
      </c>
      <c r="V27" s="12">
        <v>21000</v>
      </c>
      <c r="W27" s="13">
        <v>1800</v>
      </c>
      <c r="X27" s="11" t="s">
        <v>24</v>
      </c>
      <c r="Y27" s="12">
        <v>29000</v>
      </c>
      <c r="Z27" s="37">
        <v>1200</v>
      </c>
      <c r="AA27" s="48" t="s">
        <v>24</v>
      </c>
      <c r="AB27" s="49">
        <v>36000</v>
      </c>
      <c r="AC27" s="50">
        <v>1000</v>
      </c>
      <c r="AD27" s="48" t="s">
        <v>24</v>
      </c>
      <c r="AE27" s="49">
        <v>43000</v>
      </c>
      <c r="AF27" s="49">
        <v>900</v>
      </c>
      <c r="AG27" s="11" t="s">
        <v>24</v>
      </c>
      <c r="AH27" s="27"/>
      <c r="AI27" s="41"/>
    </row>
    <row r="28" spans="9:35" ht="19.5" customHeight="1">
      <c r="I28" s="1" t="s">
        <v>154</v>
      </c>
      <c r="J28" s="38">
        <v>0</v>
      </c>
      <c r="K28" s="38">
        <v>0</v>
      </c>
      <c r="L28" s="19" t="s">
        <v>154</v>
      </c>
      <c r="M28" s="20">
        <v>12000</v>
      </c>
      <c r="N28" s="28">
        <v>12000</v>
      </c>
      <c r="O28" s="19" t="s">
        <v>154</v>
      </c>
      <c r="P28" s="20">
        <v>13000</v>
      </c>
      <c r="Q28" s="22">
        <v>4300</v>
      </c>
      <c r="R28" s="19" t="s">
        <v>154</v>
      </c>
      <c r="S28" s="20">
        <v>14000</v>
      </c>
      <c r="T28" s="22">
        <v>2300</v>
      </c>
      <c r="U28" s="19" t="s">
        <v>154</v>
      </c>
      <c r="V28" s="20">
        <v>15000</v>
      </c>
      <c r="W28" s="22">
        <v>1200</v>
      </c>
      <c r="X28" s="19" t="s">
        <v>154</v>
      </c>
      <c r="Y28" s="20">
        <v>18000</v>
      </c>
      <c r="Z28" s="38">
        <v>700</v>
      </c>
      <c r="AA28" s="40" t="s">
        <v>154</v>
      </c>
      <c r="AB28" s="51">
        <v>20000</v>
      </c>
      <c r="AC28" s="52">
        <v>600</v>
      </c>
      <c r="AD28" s="40" t="s">
        <v>154</v>
      </c>
      <c r="AE28" s="51">
        <v>22000</v>
      </c>
      <c r="AF28" s="51">
        <v>500</v>
      </c>
      <c r="AG28" s="19" t="s">
        <v>92</v>
      </c>
      <c r="AI28" s="17"/>
    </row>
    <row r="29" spans="9:33" ht="13.5">
      <c r="I29" s="1" t="s">
        <v>155</v>
      </c>
      <c r="J29" s="6">
        <v>0</v>
      </c>
      <c r="K29" s="1">
        <v>0</v>
      </c>
      <c r="L29" s="19" t="s">
        <v>155</v>
      </c>
      <c r="M29" s="20">
        <v>1500</v>
      </c>
      <c r="N29" s="22">
        <v>1500</v>
      </c>
      <c r="O29" s="19" t="s">
        <v>155</v>
      </c>
      <c r="P29" s="20">
        <v>1800</v>
      </c>
      <c r="Q29" s="22">
        <v>600</v>
      </c>
      <c r="R29" s="19" t="s">
        <v>155</v>
      </c>
      <c r="S29" s="20">
        <v>2300</v>
      </c>
      <c r="T29" s="22">
        <v>300</v>
      </c>
      <c r="U29" s="19" t="s">
        <v>155</v>
      </c>
      <c r="V29" s="20">
        <v>2800</v>
      </c>
      <c r="W29" s="22">
        <v>200</v>
      </c>
      <c r="X29" s="19" t="s">
        <v>155</v>
      </c>
      <c r="Y29" s="20">
        <v>3800</v>
      </c>
      <c r="Z29" s="38">
        <v>100</v>
      </c>
      <c r="AA29" s="40" t="s">
        <v>155</v>
      </c>
      <c r="AB29" s="51">
        <v>7000</v>
      </c>
      <c r="AC29" s="52">
        <v>200</v>
      </c>
      <c r="AD29" s="40" t="s">
        <v>155</v>
      </c>
      <c r="AE29" s="51">
        <v>8000</v>
      </c>
      <c r="AF29" s="51">
        <v>200</v>
      </c>
      <c r="AG29" s="19" t="s">
        <v>91</v>
      </c>
    </row>
    <row r="30" spans="9:33" ht="13.5">
      <c r="I30" s="1" t="s">
        <v>93</v>
      </c>
      <c r="J30" s="6">
        <v>0</v>
      </c>
      <c r="K30" s="1">
        <v>0</v>
      </c>
      <c r="L30" s="19" t="s">
        <v>93</v>
      </c>
      <c r="M30" s="20">
        <v>3000</v>
      </c>
      <c r="N30" s="22">
        <v>3000</v>
      </c>
      <c r="O30" s="19" t="s">
        <v>93</v>
      </c>
      <c r="P30" s="20">
        <v>3500</v>
      </c>
      <c r="Q30" s="22">
        <v>1100</v>
      </c>
      <c r="R30" s="19" t="s">
        <v>93</v>
      </c>
      <c r="S30" s="20">
        <v>4500</v>
      </c>
      <c r="T30" s="22">
        <v>700</v>
      </c>
      <c r="U30" s="19" t="s">
        <v>93</v>
      </c>
      <c r="V30" s="20">
        <v>5000</v>
      </c>
      <c r="W30" s="22">
        <v>400</v>
      </c>
      <c r="X30" s="19" t="s">
        <v>93</v>
      </c>
      <c r="Y30" s="20">
        <v>7000</v>
      </c>
      <c r="Z30" s="38">
        <v>200</v>
      </c>
      <c r="AA30" s="40" t="s">
        <v>93</v>
      </c>
      <c r="AB30" s="51">
        <v>10000</v>
      </c>
      <c r="AC30" s="52">
        <v>300</v>
      </c>
      <c r="AD30" s="40" t="s">
        <v>93</v>
      </c>
      <c r="AE30" s="51">
        <v>12000</v>
      </c>
      <c r="AF30" s="51">
        <v>300</v>
      </c>
      <c r="AG30" s="19" t="s">
        <v>93</v>
      </c>
    </row>
    <row r="31" spans="9:34" ht="13.5">
      <c r="I31" s="1" t="s">
        <v>67</v>
      </c>
      <c r="J31" s="6">
        <v>0</v>
      </c>
      <c r="K31" s="1">
        <v>0</v>
      </c>
      <c r="L31" s="31" t="s">
        <v>67</v>
      </c>
      <c r="M31" s="12">
        <v>900</v>
      </c>
      <c r="N31" s="13">
        <v>900</v>
      </c>
      <c r="O31" s="31" t="s">
        <v>67</v>
      </c>
      <c r="P31" s="12">
        <v>1100</v>
      </c>
      <c r="Q31" s="13">
        <v>300</v>
      </c>
      <c r="R31" s="31" t="s">
        <v>67</v>
      </c>
      <c r="S31" s="12">
        <v>1300</v>
      </c>
      <c r="T31" s="13">
        <v>200</v>
      </c>
      <c r="U31" s="31" t="s">
        <v>67</v>
      </c>
      <c r="V31" s="12">
        <v>1800</v>
      </c>
      <c r="W31" s="13">
        <v>100</v>
      </c>
      <c r="X31" s="31" t="s">
        <v>67</v>
      </c>
      <c r="Y31" s="12">
        <v>2500</v>
      </c>
      <c r="Z31" s="1">
        <v>100</v>
      </c>
      <c r="AA31" s="55" t="s">
        <v>67</v>
      </c>
      <c r="AB31" s="49">
        <v>4500</v>
      </c>
      <c r="AC31" s="50">
        <v>100</v>
      </c>
      <c r="AD31" s="55" t="s">
        <v>67</v>
      </c>
      <c r="AE31" s="49">
        <v>5500</v>
      </c>
      <c r="AF31" s="49">
        <v>100</v>
      </c>
      <c r="AG31" s="31" t="s">
        <v>67</v>
      </c>
      <c r="AH31" s="32"/>
    </row>
    <row r="32" spans="9:35" ht="13.5">
      <c r="I32" s="1" t="s">
        <v>94</v>
      </c>
      <c r="J32" s="6">
        <v>0</v>
      </c>
      <c r="K32" s="1">
        <v>0</v>
      </c>
      <c r="L32" s="31" t="s">
        <v>94</v>
      </c>
      <c r="M32" s="12">
        <v>1500</v>
      </c>
      <c r="N32" s="13">
        <v>1500</v>
      </c>
      <c r="O32" s="31" t="s">
        <v>94</v>
      </c>
      <c r="P32" s="12">
        <v>2000</v>
      </c>
      <c r="Q32" s="13">
        <v>600</v>
      </c>
      <c r="R32" s="31" t="s">
        <v>94</v>
      </c>
      <c r="S32" s="12">
        <v>2500</v>
      </c>
      <c r="T32" s="13">
        <v>400</v>
      </c>
      <c r="U32" s="31" t="s">
        <v>94</v>
      </c>
      <c r="V32" s="12">
        <v>3500</v>
      </c>
      <c r="W32" s="13">
        <v>200</v>
      </c>
      <c r="X32" s="31" t="s">
        <v>94</v>
      </c>
      <c r="Y32" s="12">
        <v>5000</v>
      </c>
      <c r="Z32" s="1">
        <v>200</v>
      </c>
      <c r="AA32" s="55" t="s">
        <v>94</v>
      </c>
      <c r="AB32" s="49">
        <v>8000</v>
      </c>
      <c r="AC32" s="50">
        <v>200</v>
      </c>
      <c r="AD32" s="55" t="s">
        <v>94</v>
      </c>
      <c r="AE32" s="49">
        <v>10000</v>
      </c>
      <c r="AF32" s="49">
        <v>200</v>
      </c>
      <c r="AG32" s="31" t="s">
        <v>94</v>
      </c>
      <c r="AH32" s="32"/>
      <c r="AI32" s="33"/>
    </row>
    <row r="33" spans="9:35" ht="13.5">
      <c r="I33" s="1" t="s">
        <v>156</v>
      </c>
      <c r="J33" s="6">
        <v>0</v>
      </c>
      <c r="K33" s="1">
        <v>0</v>
      </c>
      <c r="L33" s="19" t="s">
        <v>156</v>
      </c>
      <c r="M33" s="20">
        <v>3000</v>
      </c>
      <c r="N33" s="22">
        <v>3000</v>
      </c>
      <c r="O33" s="19" t="s">
        <v>156</v>
      </c>
      <c r="P33" s="20">
        <v>4500</v>
      </c>
      <c r="Q33" s="22">
        <v>1500</v>
      </c>
      <c r="R33" s="19" t="s">
        <v>156</v>
      </c>
      <c r="S33" s="20">
        <v>5500</v>
      </c>
      <c r="T33" s="22">
        <v>900</v>
      </c>
      <c r="U33" s="19" t="s">
        <v>156</v>
      </c>
      <c r="V33" s="20">
        <v>8500</v>
      </c>
      <c r="W33" s="22">
        <v>700</v>
      </c>
      <c r="X33" s="19" t="s">
        <v>156</v>
      </c>
      <c r="Y33" s="20">
        <v>12000</v>
      </c>
      <c r="Z33" s="1">
        <v>500</v>
      </c>
      <c r="AA33" s="40" t="s">
        <v>156</v>
      </c>
      <c r="AB33" s="51">
        <v>15000</v>
      </c>
      <c r="AC33" s="52">
        <v>400</v>
      </c>
      <c r="AD33" s="40" t="s">
        <v>156</v>
      </c>
      <c r="AE33" s="51">
        <v>17000</v>
      </c>
      <c r="AF33" s="51">
        <v>400</v>
      </c>
      <c r="AG33" s="19" t="s">
        <v>68</v>
      </c>
      <c r="AH33" s="34"/>
      <c r="AI33" s="33"/>
    </row>
    <row r="34" spans="9:35" ht="13.5">
      <c r="I34" s="1" t="s">
        <v>25</v>
      </c>
      <c r="J34" s="6">
        <v>0</v>
      </c>
      <c r="K34" s="1">
        <v>0</v>
      </c>
      <c r="L34" s="35" t="s">
        <v>25</v>
      </c>
      <c r="M34" s="36">
        <v>3500</v>
      </c>
      <c r="N34" s="37">
        <v>3500</v>
      </c>
      <c r="O34" s="35" t="s">
        <v>25</v>
      </c>
      <c r="P34" s="36">
        <v>5000</v>
      </c>
      <c r="Q34" s="37">
        <v>1600</v>
      </c>
      <c r="R34" s="35" t="s">
        <v>25</v>
      </c>
      <c r="S34" s="36">
        <v>7000</v>
      </c>
      <c r="T34" s="37">
        <v>1100</v>
      </c>
      <c r="U34" s="35" t="s">
        <v>25</v>
      </c>
      <c r="V34" s="36">
        <v>7000</v>
      </c>
      <c r="W34" s="37">
        <v>500</v>
      </c>
      <c r="X34" s="35" t="s">
        <v>25</v>
      </c>
      <c r="Y34" s="36">
        <v>7000</v>
      </c>
      <c r="Z34" s="1">
        <v>200</v>
      </c>
      <c r="AA34" s="56" t="s">
        <v>25</v>
      </c>
      <c r="AB34" s="57">
        <v>8000</v>
      </c>
      <c r="AC34" s="58">
        <v>200</v>
      </c>
      <c r="AD34" s="56" t="s">
        <v>25</v>
      </c>
      <c r="AE34" s="57">
        <v>8000</v>
      </c>
      <c r="AF34" s="57">
        <v>200</v>
      </c>
      <c r="AG34" s="35" t="s">
        <v>25</v>
      </c>
      <c r="AH34" s="32"/>
      <c r="AI34" s="33"/>
    </row>
    <row r="35" spans="10:26" ht="13.5">
      <c r="J35" s="6"/>
      <c r="K35" s="1"/>
      <c r="O35" s="33"/>
      <c r="P35" s="39"/>
      <c r="Q35" s="39"/>
      <c r="R35" s="33"/>
      <c r="S35" s="39"/>
      <c r="T35" s="39"/>
      <c r="U35" s="33"/>
      <c r="V35" s="39"/>
      <c r="W35" s="39"/>
      <c r="X35" s="33"/>
      <c r="Z35" s="1"/>
    </row>
    <row r="36" spans="10:26" ht="13.5">
      <c r="J36" s="6"/>
      <c r="K36" s="1"/>
      <c r="Z36" s="1"/>
    </row>
    <row r="37" spans="10:26" ht="13.5">
      <c r="J37" s="6"/>
      <c r="K37" s="1"/>
      <c r="Z37" s="1"/>
    </row>
    <row r="38" spans="10:34" ht="13.5">
      <c r="J38" s="6"/>
      <c r="K38" s="1"/>
      <c r="M38" s="1"/>
      <c r="N38" s="1"/>
      <c r="P38" s="1"/>
      <c r="Q38" s="1"/>
      <c r="S38" s="1"/>
      <c r="T38" s="1"/>
      <c r="V38" s="1"/>
      <c r="W38" s="1"/>
      <c r="Y38" s="1"/>
      <c r="Z38" s="1"/>
      <c r="AA38"/>
      <c r="AB38"/>
      <c r="AC38"/>
      <c r="AD38"/>
      <c r="AE38"/>
      <c r="AF38"/>
      <c r="AH38" s="1"/>
    </row>
    <row r="39" spans="10:34" ht="13.5">
      <c r="J39" s="6"/>
      <c r="K39" s="1"/>
      <c r="M39" s="1"/>
      <c r="N39" s="1"/>
      <c r="P39" s="1"/>
      <c r="Q39" s="1"/>
      <c r="S39" s="1"/>
      <c r="T39" s="1"/>
      <c r="V39" s="1"/>
      <c r="W39" s="1"/>
      <c r="Y39" s="1"/>
      <c r="Z39" s="1"/>
      <c r="AA39"/>
      <c r="AB39"/>
      <c r="AC39"/>
      <c r="AD39"/>
      <c r="AE39"/>
      <c r="AF39"/>
      <c r="AH39" s="1"/>
    </row>
    <row r="40" spans="10:34" ht="13.5">
      <c r="J40" s="6"/>
      <c r="K40" s="1"/>
      <c r="M40" s="1"/>
      <c r="N40" s="1"/>
      <c r="P40" s="1"/>
      <c r="Q40" s="1"/>
      <c r="S40" s="1"/>
      <c r="T40" s="1"/>
      <c r="V40" s="1"/>
      <c r="W40" s="1"/>
      <c r="Y40" s="1"/>
      <c r="Z40" s="1"/>
      <c r="AA40"/>
      <c r="AB40"/>
      <c r="AC40"/>
      <c r="AD40"/>
      <c r="AE40"/>
      <c r="AF40"/>
      <c r="AH40" s="1"/>
    </row>
    <row r="41" spans="10:34" ht="13.5">
      <c r="J41" s="6"/>
      <c r="K41" s="1"/>
      <c r="M41" s="1"/>
      <c r="N41" s="1"/>
      <c r="P41" s="1"/>
      <c r="Q41" s="1"/>
      <c r="S41" s="1"/>
      <c r="T41" s="1"/>
      <c r="V41" s="1"/>
      <c r="W41" s="1"/>
      <c r="Y41" s="1"/>
      <c r="Z41" s="1"/>
      <c r="AA41"/>
      <c r="AB41"/>
      <c r="AC41"/>
      <c r="AD41"/>
      <c r="AE41"/>
      <c r="AF41"/>
      <c r="AH41" s="1"/>
    </row>
    <row r="42" spans="10:34" ht="13.5">
      <c r="J42" s="6"/>
      <c r="K42" s="1"/>
      <c r="M42" s="1"/>
      <c r="N42" s="1"/>
      <c r="P42" s="1"/>
      <c r="Q42" s="1"/>
      <c r="S42" s="1"/>
      <c r="T42" s="1"/>
      <c r="V42" s="1"/>
      <c r="W42" s="1"/>
      <c r="Y42" s="1"/>
      <c r="Z42" s="1"/>
      <c r="AA42"/>
      <c r="AB42"/>
      <c r="AC42"/>
      <c r="AD42"/>
      <c r="AE42"/>
      <c r="AF42"/>
      <c r="AH42" s="1"/>
    </row>
    <row r="43" spans="10:34" ht="13.5">
      <c r="J43" s="6"/>
      <c r="K43" s="1"/>
      <c r="M43" s="1"/>
      <c r="N43" s="1"/>
      <c r="P43" s="1"/>
      <c r="Q43" s="1"/>
      <c r="S43" s="1"/>
      <c r="T43" s="1"/>
      <c r="V43" s="1"/>
      <c r="W43" s="1"/>
      <c r="Y43" s="1"/>
      <c r="Z43" s="1"/>
      <c r="AA43"/>
      <c r="AB43"/>
      <c r="AC43"/>
      <c r="AD43"/>
      <c r="AE43"/>
      <c r="AF43"/>
      <c r="AH43" s="1"/>
    </row>
    <row r="44" spans="10:34" ht="13.5">
      <c r="J44" s="6"/>
      <c r="K44" s="1"/>
      <c r="M44" s="1"/>
      <c r="N44" s="1"/>
      <c r="P44" s="1"/>
      <c r="Q44" s="1"/>
      <c r="S44" s="1"/>
      <c r="T44" s="1"/>
      <c r="V44" s="1"/>
      <c r="W44" s="1"/>
      <c r="Y44" s="1"/>
      <c r="Z44" s="1"/>
      <c r="AA44"/>
      <c r="AB44"/>
      <c r="AC44"/>
      <c r="AD44"/>
      <c r="AE44"/>
      <c r="AF44"/>
      <c r="AH44" s="1"/>
    </row>
    <row r="45" spans="10:34" ht="13.5">
      <c r="J45" s="6"/>
      <c r="K45" s="1"/>
      <c r="M45" s="1"/>
      <c r="N45" s="1"/>
      <c r="P45" s="1"/>
      <c r="Q45" s="1"/>
      <c r="S45" s="1"/>
      <c r="T45" s="1"/>
      <c r="V45" s="1"/>
      <c r="W45" s="1"/>
      <c r="Y45" s="1"/>
      <c r="Z45" s="1"/>
      <c r="AA45"/>
      <c r="AB45"/>
      <c r="AC45"/>
      <c r="AD45"/>
      <c r="AE45"/>
      <c r="AF45"/>
      <c r="AH45" s="1"/>
    </row>
    <row r="46" spans="10:34" ht="13.5">
      <c r="J46" s="6"/>
      <c r="K46" s="1"/>
      <c r="M46" s="1"/>
      <c r="N46" s="1"/>
      <c r="P46" s="1"/>
      <c r="Q46" s="1"/>
      <c r="S46" s="1"/>
      <c r="T46" s="1"/>
      <c r="V46" s="1"/>
      <c r="W46" s="1"/>
      <c r="Y46" s="1"/>
      <c r="Z46" s="1"/>
      <c r="AA46"/>
      <c r="AB46"/>
      <c r="AC46"/>
      <c r="AD46"/>
      <c r="AE46"/>
      <c r="AF46"/>
      <c r="AH46" s="1"/>
    </row>
    <row r="47" spans="10:34" ht="13.5">
      <c r="J47" s="6"/>
      <c r="K47" s="1"/>
      <c r="M47" s="1"/>
      <c r="N47" s="1"/>
      <c r="P47" s="1"/>
      <c r="Q47" s="1"/>
      <c r="S47" s="1"/>
      <c r="T47" s="1"/>
      <c r="V47" s="1"/>
      <c r="W47" s="1"/>
      <c r="Y47" s="1"/>
      <c r="Z47" s="1"/>
      <c r="AA47"/>
      <c r="AB47"/>
      <c r="AC47"/>
      <c r="AD47"/>
      <c r="AE47"/>
      <c r="AF47"/>
      <c r="AH47" s="1"/>
    </row>
    <row r="48" spans="10:34" ht="13.5">
      <c r="J48" s="6"/>
      <c r="K48" s="1"/>
      <c r="M48" s="1"/>
      <c r="N48" s="1"/>
      <c r="P48" s="1"/>
      <c r="Q48" s="1"/>
      <c r="S48" s="1"/>
      <c r="T48" s="1"/>
      <c r="V48" s="1"/>
      <c r="W48" s="1"/>
      <c r="Y48" s="1"/>
      <c r="Z48" s="1"/>
      <c r="AA48"/>
      <c r="AB48"/>
      <c r="AC48"/>
      <c r="AD48"/>
      <c r="AE48"/>
      <c r="AF48"/>
      <c r="AH48" s="1"/>
    </row>
    <row r="49" spans="10:34" ht="13.5">
      <c r="J49" s="6"/>
      <c r="K49" s="1"/>
      <c r="M49" s="1"/>
      <c r="N49" s="1"/>
      <c r="P49" s="1"/>
      <c r="Q49" s="1"/>
      <c r="S49" s="1"/>
      <c r="T49" s="1"/>
      <c r="V49" s="1"/>
      <c r="W49" s="1"/>
      <c r="Y49" s="1"/>
      <c r="Z49" s="1"/>
      <c r="AA49"/>
      <c r="AB49"/>
      <c r="AC49"/>
      <c r="AD49"/>
      <c r="AE49"/>
      <c r="AF49"/>
      <c r="AH49" s="1"/>
    </row>
    <row r="50" spans="10:34" ht="13.5">
      <c r="J50" s="6"/>
      <c r="K50" s="1"/>
      <c r="M50" s="1"/>
      <c r="N50" s="1"/>
      <c r="P50" s="1"/>
      <c r="Q50" s="1"/>
      <c r="S50" s="1"/>
      <c r="T50" s="1"/>
      <c r="V50" s="1"/>
      <c r="W50" s="1"/>
      <c r="Y50" s="1"/>
      <c r="Z50" s="1"/>
      <c r="AA50"/>
      <c r="AB50"/>
      <c r="AC50"/>
      <c r="AD50"/>
      <c r="AE50"/>
      <c r="AF50"/>
      <c r="AH50" s="1"/>
    </row>
    <row r="51" spans="10:34" ht="13.5">
      <c r="J51" s="6"/>
      <c r="K51" s="1"/>
      <c r="M51" s="1"/>
      <c r="N51" s="1"/>
      <c r="P51" s="1"/>
      <c r="Q51" s="1"/>
      <c r="S51" s="1"/>
      <c r="T51" s="1"/>
      <c r="V51" s="1"/>
      <c r="W51" s="1"/>
      <c r="Y51" s="1"/>
      <c r="Z51" s="1"/>
      <c r="AA51"/>
      <c r="AB51"/>
      <c r="AC51"/>
      <c r="AD51"/>
      <c r="AE51"/>
      <c r="AF51"/>
      <c r="AH51" s="1"/>
    </row>
    <row r="52" spans="10:34" ht="13.5">
      <c r="J52" s="6"/>
      <c r="K52" s="1"/>
      <c r="M52" s="1"/>
      <c r="N52" s="1"/>
      <c r="P52" s="1"/>
      <c r="Q52" s="1"/>
      <c r="S52" s="1"/>
      <c r="T52" s="1"/>
      <c r="V52" s="1"/>
      <c r="W52" s="1"/>
      <c r="Y52" s="1"/>
      <c r="Z52" s="1"/>
      <c r="AA52"/>
      <c r="AB52"/>
      <c r="AC52"/>
      <c r="AD52"/>
      <c r="AE52"/>
      <c r="AF52"/>
      <c r="AH52" s="1"/>
    </row>
    <row r="53" spans="10:34" ht="13.5">
      <c r="J53" s="6"/>
      <c r="K53" s="1"/>
      <c r="M53" s="1"/>
      <c r="N53" s="1"/>
      <c r="P53" s="1"/>
      <c r="Q53" s="1"/>
      <c r="S53" s="1"/>
      <c r="T53" s="1"/>
      <c r="V53" s="1"/>
      <c r="W53" s="1"/>
      <c r="Y53" s="1"/>
      <c r="Z53" s="1"/>
      <c r="AA53"/>
      <c r="AB53"/>
      <c r="AC53"/>
      <c r="AD53"/>
      <c r="AE53"/>
      <c r="AF53"/>
      <c r="AH53" s="1"/>
    </row>
    <row r="54" spans="10:34" ht="13.5">
      <c r="J54" s="6"/>
      <c r="K54" s="1"/>
      <c r="M54" s="1"/>
      <c r="N54" s="1"/>
      <c r="P54" s="1"/>
      <c r="Q54" s="1"/>
      <c r="S54" s="1"/>
      <c r="T54" s="1"/>
      <c r="V54" s="1"/>
      <c r="W54" s="1"/>
      <c r="Y54" s="1"/>
      <c r="Z54" s="1"/>
      <c r="AA54"/>
      <c r="AB54"/>
      <c r="AC54"/>
      <c r="AD54"/>
      <c r="AE54"/>
      <c r="AF54"/>
      <c r="AH54" s="1"/>
    </row>
    <row r="55" spans="13:34" ht="13.5">
      <c r="M55" s="1"/>
      <c r="N55" s="1"/>
      <c r="P55" s="1"/>
      <c r="Q55" s="1"/>
      <c r="S55" s="1"/>
      <c r="T55" s="1"/>
      <c r="V55" s="1"/>
      <c r="W55" s="1"/>
      <c r="Y55" s="1"/>
      <c r="Z55" s="1"/>
      <c r="AA55"/>
      <c r="AB55"/>
      <c r="AC55"/>
      <c r="AD55"/>
      <c r="AE55"/>
      <c r="AF55"/>
      <c r="AH55" s="1"/>
    </row>
    <row r="56" spans="13:34" ht="13.5">
      <c r="M56" s="1"/>
      <c r="N56" s="1"/>
      <c r="P56" s="1"/>
      <c r="Q56" s="1"/>
      <c r="S56" s="1"/>
      <c r="T56" s="1"/>
      <c r="V56" s="1"/>
      <c r="W56" s="1"/>
      <c r="Y56" s="1"/>
      <c r="Z56" s="1"/>
      <c r="AA56"/>
      <c r="AB56"/>
      <c r="AC56"/>
      <c r="AD56"/>
      <c r="AE56"/>
      <c r="AF56"/>
      <c r="AH56" s="1"/>
    </row>
    <row r="57" spans="13:34" ht="13.5">
      <c r="M57" s="1"/>
      <c r="N57" s="1"/>
      <c r="P57" s="1"/>
      <c r="Q57" s="1"/>
      <c r="S57" s="1"/>
      <c r="T57" s="1"/>
      <c r="V57" s="1"/>
      <c r="W57" s="1"/>
      <c r="Y57" s="1"/>
      <c r="AA57"/>
      <c r="AB57"/>
      <c r="AC57"/>
      <c r="AD57"/>
      <c r="AE57"/>
      <c r="AF57"/>
      <c r="AH57" s="1"/>
    </row>
    <row r="58" spans="13:34" ht="13.5">
      <c r="M58" s="1"/>
      <c r="N58" s="1"/>
      <c r="P58" s="1"/>
      <c r="Q58" s="1"/>
      <c r="S58" s="1"/>
      <c r="T58" s="1"/>
      <c r="V58" s="1"/>
      <c r="W58" s="1"/>
      <c r="Y58" s="1"/>
      <c r="AA58"/>
      <c r="AB58"/>
      <c r="AC58"/>
      <c r="AD58"/>
      <c r="AE58"/>
      <c r="AF58"/>
      <c r="AH58" s="1"/>
    </row>
    <row r="59" spans="13:34" ht="13.5">
      <c r="M59" s="1"/>
      <c r="N59" s="1"/>
      <c r="P59" s="1"/>
      <c r="Q59" s="1"/>
      <c r="S59" s="1"/>
      <c r="T59" s="1"/>
      <c r="V59" s="1"/>
      <c r="W59" s="1"/>
      <c r="Y59" s="1"/>
      <c r="AA59"/>
      <c r="AB59"/>
      <c r="AC59"/>
      <c r="AD59"/>
      <c r="AE59"/>
      <c r="AF59"/>
      <c r="AH59" s="1"/>
    </row>
    <row r="60" spans="13:34" ht="13.5">
      <c r="M60" s="1"/>
      <c r="N60" s="1"/>
      <c r="P60" s="1"/>
      <c r="Q60" s="1"/>
      <c r="S60" s="1"/>
      <c r="T60" s="1"/>
      <c r="V60" s="1"/>
      <c r="W60" s="1"/>
      <c r="Y60" s="1"/>
      <c r="AA60"/>
      <c r="AB60"/>
      <c r="AC60"/>
      <c r="AD60"/>
      <c r="AE60"/>
      <c r="AF60"/>
      <c r="AH60" s="1"/>
    </row>
    <row r="61" spans="13:34" ht="13.5">
      <c r="M61" s="1"/>
      <c r="N61" s="1"/>
      <c r="P61" s="1"/>
      <c r="Q61" s="1"/>
      <c r="S61" s="1"/>
      <c r="T61" s="1"/>
      <c r="V61" s="1"/>
      <c r="W61" s="1"/>
      <c r="Y61" s="1"/>
      <c r="AA61"/>
      <c r="AB61"/>
      <c r="AC61"/>
      <c r="AD61"/>
      <c r="AE61"/>
      <c r="AF61"/>
      <c r="AH61" s="1"/>
    </row>
    <row r="62" spans="13:34" ht="13.5">
      <c r="M62" s="1"/>
      <c r="N62" s="1"/>
      <c r="P62" s="1"/>
      <c r="Q62" s="1"/>
      <c r="S62" s="1"/>
      <c r="T62" s="1"/>
      <c r="V62" s="1"/>
      <c r="W62" s="1"/>
      <c r="Y62" s="1"/>
      <c r="AA62"/>
      <c r="AB62"/>
      <c r="AC62"/>
      <c r="AD62"/>
      <c r="AE62"/>
      <c r="AF62"/>
      <c r="AH62" s="1"/>
    </row>
    <row r="63" spans="13:34" ht="13.5">
      <c r="M63" s="1"/>
      <c r="N63" s="1"/>
      <c r="P63" s="1"/>
      <c r="Q63" s="1"/>
      <c r="S63" s="1"/>
      <c r="T63" s="1"/>
      <c r="V63" s="1"/>
      <c r="W63" s="1"/>
      <c r="Y63" s="1"/>
      <c r="AA63"/>
      <c r="AB63"/>
      <c r="AC63"/>
      <c r="AD63"/>
      <c r="AE63"/>
      <c r="AF63"/>
      <c r="AH63" s="1"/>
    </row>
  </sheetData>
  <sheetProtection selectLockedCells="1" selectUnlockedCells="1"/>
  <mergeCells count="7">
    <mergeCell ref="I1:J1"/>
    <mergeCell ref="AI1:AJ1"/>
    <mergeCell ref="X1:Y1"/>
    <mergeCell ref="U1:V1"/>
    <mergeCell ref="R1:S1"/>
    <mergeCell ref="O1:P1"/>
    <mergeCell ref="L1:M1"/>
  </mergeCells>
  <dataValidations count="1">
    <dataValidation type="list" allowBlank="1" showInputMessage="1" showErrorMessage="1" sqref="D18:D19">
      <formula1>料金表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Boys PC</cp:lastModifiedBy>
  <cp:lastPrinted>2017-04-01T10:08:41Z</cp:lastPrinted>
  <dcterms:created xsi:type="dcterms:W3CDTF">2014-02-04T07:56:38Z</dcterms:created>
  <dcterms:modified xsi:type="dcterms:W3CDTF">2018-01-18T06:39:20Z</dcterms:modified>
  <cp:category/>
  <cp:version/>
  <cp:contentType/>
  <cp:contentStatus/>
</cp:coreProperties>
</file>